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45" windowWidth="13965" windowHeight="4230" tabRatio="906" activeTab="0"/>
  </bookViews>
  <sheets>
    <sheet name="Identificação" sheetId="1" r:id="rId1"/>
    <sheet name="Plan1 - ISC Especialidade" sheetId="2" r:id="rId2"/>
    <sheet name="Plan1B - ISC Cirurgia" sheetId="3" r:id="rId3"/>
    <sheet name="Plan2 - UTI" sheetId="4" r:id="rId4"/>
    <sheet name="Plan3 - UTINeo" sheetId="5" r:id="rId5"/>
    <sheet name="Plan4 - Cons. prod. alcoolico" sheetId="6" r:id="rId6"/>
    <sheet name="Plan5 - Hemo UTI Ad UCO" sheetId="7" r:id="rId7"/>
    <sheet name="Plan5B - Hemo UTI Ped Neo" sheetId="8" r:id="rId8"/>
    <sheet name="Plan6 - DDD" sheetId="9" r:id="rId9"/>
  </sheets>
  <definedNames>
    <definedName name="_xlnm.Print_Titles" localSheetId="2">'Plan1B - ISC Cirurgia'!$1:$12</definedName>
  </definedNames>
  <calcPr fullCalcOnLoad="1"/>
</workbook>
</file>

<file path=xl/sharedStrings.xml><?xml version="1.0" encoding="utf-8"?>
<sst xmlns="http://schemas.openxmlformats.org/spreadsheetml/2006/main" count="5307" uniqueCount="378">
  <si>
    <t>DIVISÃO DE INFECÇÃO HOSPITALAR</t>
  </si>
  <si>
    <t>REGISTRO DE INFECÇÕES HOSPITALARES</t>
  </si>
  <si>
    <t>Especialidade cirúrgica</t>
  </si>
  <si>
    <t>CCARD</t>
  </si>
  <si>
    <t>TORAX</t>
  </si>
  <si>
    <t>GASCI</t>
  </si>
  <si>
    <t>PLAST</t>
  </si>
  <si>
    <t>UROCI</t>
  </si>
  <si>
    <t>CIVAS</t>
  </si>
  <si>
    <t>NEUCI</t>
  </si>
  <si>
    <t>ORTOP</t>
  </si>
  <si>
    <t>CIRPE</t>
  </si>
  <si>
    <t>CGERA</t>
  </si>
  <si>
    <t>GINEC</t>
  </si>
  <si>
    <t>Total</t>
  </si>
  <si>
    <t xml:space="preserve">Indicadores que serão gerados: </t>
  </si>
  <si>
    <t xml:space="preserve">Fórmula de cálculo: </t>
  </si>
  <si>
    <t>Unidade</t>
  </si>
  <si>
    <t>PN</t>
  </si>
  <si>
    <t>IU</t>
  </si>
  <si>
    <t>VM</t>
  </si>
  <si>
    <t>CT</t>
  </si>
  <si>
    <t>SV</t>
  </si>
  <si>
    <t>Pacientes-dia</t>
  </si>
  <si>
    <t>UTIPE</t>
  </si>
  <si>
    <t>DI PN X VM</t>
  </si>
  <si>
    <t>TX VM</t>
  </si>
  <si>
    <t>TX CT</t>
  </si>
  <si>
    <t>TX SV</t>
  </si>
  <si>
    <t>Indicadores que serão gerados:</t>
  </si>
  <si>
    <t xml:space="preserve">Sim </t>
  </si>
  <si>
    <t xml:space="preserve"> Não  </t>
  </si>
  <si>
    <t>HOSPITAL:</t>
  </si>
  <si>
    <t>MUNICÍPIO:</t>
  </si>
  <si>
    <t>UCO</t>
  </si>
  <si>
    <t>UTI - 1</t>
  </si>
  <si>
    <t>UTI - 2</t>
  </si>
  <si>
    <t>UTI - 3</t>
  </si>
  <si>
    <t>UTI - 4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</si>
  <si>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</si>
  <si>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</si>
  <si>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</si>
  <si>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</si>
  <si>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</si>
  <si>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</si>
  <si>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</si>
  <si>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</si>
  <si>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</si>
  <si>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</si>
  <si>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</si>
  <si>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</si>
  <si>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IMPORTANTE: NÃO EDITAR AS PLANILHAS. </t>
  </si>
  <si>
    <t xml:space="preserve">Preencher um quadro para cada mês do ano e enviar os dados mensalmente. </t>
  </si>
  <si>
    <t>busca telefônica:</t>
  </si>
  <si>
    <t>carta pré-selada para paciente dar retorno dos sintomas:</t>
  </si>
  <si>
    <t>COORDENADORIA DE CONTROLE DE DOENÇAS - CCD</t>
  </si>
  <si>
    <t>SECRETARIA DE ESTADO DA SAÚDE DE SÃO PAULO</t>
  </si>
  <si>
    <t>RESPONSÁVEL NO MUNICÍPIO:</t>
  </si>
  <si>
    <t xml:space="preserve">PRESIDENTE DA CCIH: </t>
  </si>
  <si>
    <t>NÃO DIGITAR NESTE QUADRO</t>
  </si>
  <si>
    <t>a) (PN / VM)  x 1000</t>
  </si>
  <si>
    <t>Peso ao nascer</t>
  </si>
  <si>
    <t>Número de cirurgias limpas realizadas (CL)</t>
  </si>
  <si>
    <t>(Número de pneumonias associadas ao uso de ventilador mecânico)</t>
  </si>
  <si>
    <t>(Número de pacientes com ventilador mecânico/dia)</t>
  </si>
  <si>
    <t>(Número de pacientes com cateter central/dia)</t>
  </si>
  <si>
    <t>(Número de pneumonias associadas a ventilador mecânico)</t>
  </si>
  <si>
    <t>(Número de infecções urinárias associadas a sonda vesical de demora)</t>
  </si>
  <si>
    <t>(Número de pacientes com cateter central / dia)</t>
  </si>
  <si>
    <t>CENTRO DE VIGILÂNCIA EPIDEMIOLÓGICA “PROF.  ALEXANDRE VRANJAC” – CVE</t>
  </si>
  <si>
    <t>outro:</t>
  </si>
  <si>
    <t>(Número de pacientes com sonda vesical de demora / dia)</t>
  </si>
  <si>
    <t>Número de infecções de sítio cirúrgico em cirurgia limpa (ISC)</t>
  </si>
  <si>
    <t>ISC/CL</t>
  </si>
  <si>
    <t>PÚBLICO</t>
  </si>
  <si>
    <t>PRIVADO</t>
  </si>
  <si>
    <t>FILANTRÓPICO</t>
  </si>
  <si>
    <t>FEDERAL</t>
  </si>
  <si>
    <t>ESTADUAL</t>
  </si>
  <si>
    <t>MUNICIPAL</t>
  </si>
  <si>
    <t>GVE:</t>
  </si>
  <si>
    <t>TOTAL</t>
  </si>
  <si>
    <t>UTI ADULTO</t>
  </si>
  <si>
    <t>UTI NEONATAL</t>
  </si>
  <si>
    <t>ambulatório com acompanhamento de um membro da CCIH:</t>
  </si>
  <si>
    <t>É INSTITUIÇÃO DE ENSINO? (X)</t>
  </si>
  <si>
    <t>SE PÚBLICO, QUAL ESFERA DE GOVERNO? (X)</t>
  </si>
  <si>
    <t xml:space="preserve">CCIH realiza vigilância de infecções cirúrgicas pós-alta? (X)  </t>
  </si>
  <si>
    <t>NÚMERO DE LEITOS: (Nº)</t>
  </si>
  <si>
    <t xml:space="preserve">ANO DE NOTIFICAÇÃO: </t>
  </si>
  <si>
    <t>UTI PEDIATRICA</t>
  </si>
  <si>
    <t>CNES:</t>
  </si>
  <si>
    <t>UTI CORONARIANA</t>
  </si>
  <si>
    <t>NATUREZA DO HOSPITAL: (X)</t>
  </si>
  <si>
    <t>Número total de infecções de sítio cirúrgico em cirurgia limpa (ISC)</t>
  </si>
  <si>
    <t>ISC/CL (%)</t>
  </si>
  <si>
    <r>
      <t xml:space="preserve">Indicação: </t>
    </r>
    <r>
      <rPr>
        <sz val="12"/>
        <rFont val="Arial"/>
        <family val="2"/>
      </rPr>
      <t>indicado para preenchimento por hospitais e clínicas-dia que realizam cirurgias limpas.</t>
    </r>
  </si>
  <si>
    <t>unidades (ou ambas):  UTI Adulto (UTIA) e Unidade Coronariana (UTIC)</t>
  </si>
  <si>
    <t>UTIA</t>
  </si>
  <si>
    <t>UTIC</t>
  </si>
  <si>
    <t>Nome genérico do antimicrobiano</t>
  </si>
  <si>
    <t>Apresentação</t>
  </si>
  <si>
    <t>nº unidades</t>
  </si>
  <si>
    <t>Total  (g)</t>
  </si>
  <si>
    <t>A</t>
  </si>
  <si>
    <t>B</t>
  </si>
  <si>
    <t>Ceftriaxone</t>
  </si>
  <si>
    <t>FR AMP 1G</t>
  </si>
  <si>
    <t>Nome genérico</t>
  </si>
  <si>
    <t>Total (g)</t>
  </si>
  <si>
    <t>DDD padrão</t>
  </si>
  <si>
    <t>A/B</t>
  </si>
  <si>
    <t>consumo</t>
  </si>
  <si>
    <t>Cefotaxima</t>
  </si>
  <si>
    <t>Ceftazidima</t>
  </si>
  <si>
    <t>Cefepima</t>
  </si>
  <si>
    <t>FR AMP 2G</t>
  </si>
  <si>
    <t>Ciprofloxacina</t>
  </si>
  <si>
    <t>CP 250 MG</t>
  </si>
  <si>
    <t>Ciprofloxacina oral</t>
  </si>
  <si>
    <t>FR AMP 200 MG</t>
  </si>
  <si>
    <t>Ciprofloxacina parenteral</t>
  </si>
  <si>
    <t>CP 500 MG</t>
  </si>
  <si>
    <t>Levofloxacina oral</t>
  </si>
  <si>
    <t>Levofloxacina</t>
  </si>
  <si>
    <t>FR AMP 250 MG</t>
  </si>
  <si>
    <t>Levofloxacina parenteral</t>
  </si>
  <si>
    <t>FR AMP 500 MG</t>
  </si>
  <si>
    <t>Piperacilina-tazobactam</t>
  </si>
  <si>
    <t>Ampicilina-sulbactam</t>
  </si>
  <si>
    <t>Imipenem</t>
  </si>
  <si>
    <t>Piperacilina-tazobactam (base piperacilina)</t>
  </si>
  <si>
    <t>FR AMP 4,5G</t>
  </si>
  <si>
    <t>Meropenem</t>
  </si>
  <si>
    <t>FR AMP 2,25G</t>
  </si>
  <si>
    <t>Ertapenem</t>
  </si>
  <si>
    <t>Ampicilina-sulbactam (base sulbactam)</t>
  </si>
  <si>
    <t>FR AMP 1,5G</t>
  </si>
  <si>
    <t>Vancomicina</t>
  </si>
  <si>
    <t>FR AMP 3G</t>
  </si>
  <si>
    <t>Teicoplanina</t>
  </si>
  <si>
    <t>Sulfato de Polimixina B</t>
  </si>
  <si>
    <t>Sulfato de Polimixina E</t>
  </si>
  <si>
    <t>Pac-dia</t>
  </si>
  <si>
    <t>FR AMP 400 MG</t>
  </si>
  <si>
    <t>FR AMP 500.000 UI (50 MG)</t>
  </si>
  <si>
    <t>TOTAL ANUAL</t>
  </si>
  <si>
    <t>Total Anual</t>
  </si>
  <si>
    <r>
      <t xml:space="preserve">Observação: </t>
    </r>
    <r>
      <rPr>
        <sz val="11"/>
        <rFont val="Arial"/>
        <family val="2"/>
      </rPr>
      <t>Hospitais que possuem mais do que uma UTI geral, numerá-las de 1 a 4 e reportar cada UTI sempre no mesmo número.</t>
    </r>
  </si>
  <si>
    <t>d) taxa de utilização de ventilador mecânico (TX VM)</t>
  </si>
  <si>
    <t>e) taxa de utilização de cateter central (TX CT)</t>
  </si>
  <si>
    <t>f) taxa de utilização de sonda vesical (TX SV)</t>
  </si>
  <si>
    <t>c) taxa de utilização de ventilador mecânico, estratificada por peso ao nascer (TX VM)</t>
  </si>
  <si>
    <t>d) taxa de utilização de cateter central/umbilical, estratificada por peso ao nascer (TX CT)</t>
  </si>
  <si>
    <t>É CONVENIADO SUS? (X)</t>
  </si>
  <si>
    <t>DI IU X SV</t>
  </si>
  <si>
    <t xml:space="preserve">Fórmulas de cálculo: </t>
  </si>
  <si>
    <t>c) densidade de incidência de infecções urinárias associadas a sonda vesical de demora (DI IU X SV)</t>
  </si>
  <si>
    <t>c) (IU / SV) x 1000</t>
  </si>
  <si>
    <t>Linezolida</t>
  </si>
  <si>
    <t>CP 600 MG</t>
  </si>
  <si>
    <t>BOLSA 600 MG</t>
  </si>
  <si>
    <t>Moxifloxacino</t>
  </si>
  <si>
    <t>CP 400 MG</t>
  </si>
  <si>
    <t>BOLSA 400 MG</t>
  </si>
  <si>
    <t>Linezolida oral</t>
  </si>
  <si>
    <t>Linezolida parenteral</t>
  </si>
  <si>
    <t>Moxifloxacino oral</t>
  </si>
  <si>
    <t>Moxifloxacino parenteral</t>
  </si>
  <si>
    <t>consumido nas UTI Adulto (UTIA) e Unidade Coronariana (UTIC)</t>
  </si>
  <si>
    <r>
      <t xml:space="preserve">Indicação: </t>
    </r>
    <r>
      <rPr>
        <sz val="11"/>
        <rFont val="Arial"/>
        <family val="2"/>
      </rPr>
      <t xml:space="preserve">preenchimento indicado para hospitais gerais que possuem pelo menos uma das seguintes </t>
    </r>
  </si>
  <si>
    <r>
      <t xml:space="preserve">Indicador que será gerado: </t>
    </r>
    <r>
      <rPr>
        <sz val="11"/>
        <rFont val="Arial"/>
        <family val="2"/>
      </rPr>
      <t>DDD (dose diária dispensada) por 1000 pacientes-dia para cada antimicrobiano</t>
    </r>
  </si>
  <si>
    <r>
      <t xml:space="preserve">A= </t>
    </r>
    <r>
      <rPr>
        <sz val="11"/>
        <rFont val="Arial"/>
        <family val="2"/>
      </rPr>
      <t>Total do antimicrobiano consumido em gramas (g)</t>
    </r>
  </si>
  <si>
    <r>
      <t xml:space="preserve">B= </t>
    </r>
    <r>
      <rPr>
        <sz val="11"/>
        <rFont val="Arial"/>
        <family val="2"/>
      </rPr>
      <t>Dose diária padrão do antimicrobiano calculado em gramas para adulto de 70kg sem Insuf Renal (OMS)</t>
    </r>
  </si>
  <si>
    <r>
      <t xml:space="preserve">P= </t>
    </r>
    <r>
      <rPr>
        <sz val="11"/>
        <rFont val="Arial"/>
        <family val="2"/>
      </rPr>
      <t>Pacientes-dia</t>
    </r>
  </si>
  <si>
    <t>A- &lt;750g</t>
  </si>
  <si>
    <t>B- 750-999g</t>
  </si>
  <si>
    <t>C- 1000-1499g</t>
  </si>
  <si>
    <t>D- 1500-2499g</t>
  </si>
  <si>
    <t>E- &gt;=2500g</t>
  </si>
  <si>
    <t>IPCS Laboratorial</t>
  </si>
  <si>
    <t>IPCS Clínica</t>
  </si>
  <si>
    <t>a) densidade de incidência de pneumonia associada a ventilação mecânica (DI PN X VM)</t>
  </si>
  <si>
    <t>b) (IPCS Laboratorial/ CT) x 1000 e (IPCS Clínica/ CT) x 1000</t>
  </si>
  <si>
    <t>(Número de IPCS laboratorial associada a cateter central)</t>
  </si>
  <si>
    <t>(Número de IPCS clínica associada a cateter central)</t>
  </si>
  <si>
    <t>DI IPCS Lab X CT</t>
  </si>
  <si>
    <t>DI IPCS Clin X CT</t>
  </si>
  <si>
    <t>a) densidade de incidência de pneumonia associada a ventilação mecânica, estratificada por peso ao nascer (DI PN X VM)</t>
  </si>
  <si>
    <t>(Número de IPCS Laboratorial associada a cateter central)</t>
  </si>
  <si>
    <t>(Número de IPCS Clínica associada a cateter central)</t>
  </si>
  <si>
    <t>Faixa de Peso ao nascer</t>
  </si>
  <si>
    <t>b) (IPCS Lab / CT) x 1000; (IPCS Clínica / CT) x 1000</t>
  </si>
  <si>
    <r>
      <t xml:space="preserve">Indicação: </t>
    </r>
    <r>
      <rPr>
        <sz val="11"/>
        <rFont val="Arial"/>
        <family val="2"/>
      </rPr>
      <t>indicado para preenchimento por hospitais gerais que possuem  UTI NEONATAL</t>
    </r>
  </si>
  <si>
    <t>Fórmula de cálculo: nº total de infecções de sítio cirúrgico (ISC / CL) x 100</t>
  </si>
  <si>
    <t>d) (VM / Pacientes-dia) x 100</t>
  </si>
  <si>
    <t>e) (CT / Pacientes-dia) x 100</t>
  </si>
  <si>
    <t>f) (SV / Pacientes -dia) x 100</t>
  </si>
  <si>
    <t>c) (VM / Pacientes-dia) x 100</t>
  </si>
  <si>
    <t>d) (CT / Pacientes-dia) x 100</t>
  </si>
  <si>
    <t xml:space="preserve">Janeiro </t>
  </si>
  <si>
    <t xml:space="preserve">Dezembro </t>
  </si>
  <si>
    <t>UTI PEDIÁTRICA</t>
  </si>
  <si>
    <t xml:space="preserve">Candida não albicans </t>
  </si>
  <si>
    <t>Craniotomia</t>
  </si>
  <si>
    <t>Taxa de Infecção de sítio cirúrgico (%)</t>
  </si>
  <si>
    <t>Número total de infecções de sítio cirúrgico (ISC)</t>
  </si>
  <si>
    <t>Revascularização do miocárdio</t>
  </si>
  <si>
    <t>Artroplastia de joelho</t>
  </si>
  <si>
    <t>Mastectomia</t>
  </si>
  <si>
    <t>Vigilância pós-alta</t>
  </si>
  <si>
    <t>Apendicectomia laparoscópica</t>
  </si>
  <si>
    <t>Artroplastia Total de Quadril</t>
  </si>
  <si>
    <t>Colecistectomia laparoscópica</t>
  </si>
  <si>
    <t>Colectomia laparoscópica</t>
  </si>
  <si>
    <t>Herniorrafia/hernioplastia laparoscópica</t>
  </si>
  <si>
    <t>Parto cesariano</t>
  </si>
  <si>
    <t>Histerectomia laparoscópica</t>
  </si>
  <si>
    <t>apendicectomia laparoscópica, artroplastia de joelho, artroplastia total de quadril, colectomia laparoscópica, colecistectomia</t>
  </si>
  <si>
    <t>Indicador que será gerado: taxa de incidência de infecção de sítio cirúrgico em cirurgia limpa (%)</t>
  </si>
  <si>
    <t xml:space="preserve">b) densidades de incidência de  infecção primária da corrente sanguínea com confirmação laboratorial (DI IPCS Lab) e clínica (DI IPCS Clin) </t>
  </si>
  <si>
    <t>PLANILHA 1 - INFECÇÕES DE SÍTIO CIRÚRGICO POR ESPECIALIDADE EM CIRURGIA LIMPA</t>
  </si>
  <si>
    <t xml:space="preserve">laparoscópica, craniotomia, herniorrafia/hernioplastia laparoscópica, histerectomia laparoscópica, mastectomia, </t>
  </si>
  <si>
    <t>parto cesariano e revascularização do miocárdio.</t>
  </si>
  <si>
    <t xml:space="preserve">PLANILHA 3 - INFECÇÕES EM UTI NEONATAL </t>
  </si>
  <si>
    <t>PLANILHA 5 - HEMOCULTURAS DE UTI ADULTO E UCO</t>
  </si>
  <si>
    <t>PLANILHA 5 B - HEMOCULTURAS DE UTI PEDIÁTRICA E NEONATAL</t>
  </si>
  <si>
    <t>PLANILHA  DE IDENTIFICAÇÃO DE HOSPITAL GERAL</t>
  </si>
  <si>
    <t>Mês do ano</t>
  </si>
  <si>
    <t>Número de pacientes/dia</t>
  </si>
  <si>
    <t>UTI Adulto</t>
  </si>
  <si>
    <t>UTI Pediátrica</t>
  </si>
  <si>
    <t>UTI Neonatal</t>
  </si>
  <si>
    <t>unidades (ou todas):  UTI Adulto, Unidade Coronariana, UTI Pediátrica e/ou UTI neonatal</t>
  </si>
  <si>
    <t>Unidade Coronariana</t>
  </si>
  <si>
    <t>Instrução para preenchimento:</t>
  </si>
  <si>
    <t>Todas as faixas</t>
  </si>
  <si>
    <t>2. A coluna Número de pacientes/dia será preenchida automaticamente, após preenchimento das planilhas 2 e 3.</t>
  </si>
  <si>
    <t>PLANILHA 2 - INFECÇÕES EM UTI ADULTO, CORONARIANA E PEDIÁTRICA</t>
  </si>
  <si>
    <t>Fórmula: quantidade utilizada (em mL) de produto alcoólico / nº pacientes-dia na unidade, no mês</t>
  </si>
  <si>
    <t>Quantidade de produto alcóolico utilizado (mL)</t>
  </si>
  <si>
    <t>1. Registrar na coluna Quantidade de produto alcóolico utilizado, o total consumido em mL na unidade, no mês</t>
  </si>
  <si>
    <t>Consumo em mL por pac.dia</t>
  </si>
  <si>
    <t>(A recomendação mínima de utilização é de 20 mL/paciente-dia - segundo OMS)</t>
  </si>
  <si>
    <t>associadas a cateteres centrais/umbilicais, estratificadas por peso ao nascer (DI IPCS Lab x CT e DI IPCS Clin x CT)- Indicador Nacional</t>
  </si>
  <si>
    <r>
      <t xml:space="preserve">Os dados de hemoculturas referem-se exclusivamente a </t>
    </r>
    <r>
      <rPr>
        <b/>
        <sz val="11"/>
        <color indexed="60"/>
        <rFont val="Arial"/>
        <family val="2"/>
      </rPr>
      <t>INFECÇÃO PRIMÁRIA DE CORRENTE SANGUINEA LABORATORIALMENTE CONFIRMADA ASSOCIADA A CATETER CENTRAL = IPCS Lab x CT</t>
    </r>
  </si>
  <si>
    <r>
      <rPr>
        <b/>
        <sz val="12"/>
        <rFont val="Arial"/>
        <family val="2"/>
      </rPr>
      <t>Indicação:</t>
    </r>
    <r>
      <rPr>
        <sz val="12"/>
        <rFont val="Arial"/>
        <family val="2"/>
      </rPr>
      <t xml:space="preserve"> indicado para preenchimento por hospitais gerais ou especializados que possuem as seguintes unidades (ou todas):  </t>
    </r>
    <r>
      <rPr>
        <b/>
        <sz val="12"/>
        <color indexed="60"/>
        <rFont val="Arial"/>
        <family val="2"/>
      </rPr>
      <t xml:space="preserve">UTI Adulto e ou Unidade Coronariana (UCO). </t>
    </r>
  </si>
  <si>
    <t>1-CLSI</t>
  </si>
  <si>
    <r>
      <t>Indicação:</t>
    </r>
    <r>
      <rPr>
        <sz val="12"/>
        <rFont val="Arial"/>
        <family val="2"/>
      </rPr>
      <t xml:space="preserve"> indicado para preenchimento por hospitais gerais ou especializados que possuem as seguintes unidades (ou todas):  </t>
    </r>
    <r>
      <rPr>
        <b/>
        <sz val="12"/>
        <color indexed="60"/>
        <rFont val="Arial"/>
        <family val="2"/>
      </rPr>
      <t>UTI Pediátrica e/ ou UTI Neonatal</t>
    </r>
  </si>
  <si>
    <t xml:space="preserve">b) densidade de incidência de infecção primária da corrente sanguínea associada a cateter central: com confirmação laboratorial e clínica (DI IPCS Laboratorial </t>
  </si>
  <si>
    <t>X CT e DI IPCS Clínica x CT) - Indicador Nacional</t>
  </si>
  <si>
    <r>
      <t xml:space="preserve">Indicação: </t>
    </r>
    <r>
      <rPr>
        <sz val="11"/>
        <rFont val="Arial"/>
        <family val="2"/>
      </rPr>
      <t xml:space="preserve">indicado para preenchimento por hospitais gerais ou especializados que possuem qualquer uma das seguintes unidades (ou todas):  Unidade de </t>
    </r>
  </si>
  <si>
    <t>Tratamento Intensivo Adulto (UTI); Unidade Coronariana (UCO), Unidade de Tratamento Intensivo Pediátrico (UTIPE)</t>
  </si>
  <si>
    <t>QUE RECOMENDAÇÃO TÉCNICA É SEGUIDA PELO LABORATÓRIO DE MICROBIOLOGIA RESPONSÁVEL PELA LIBERAÇÃO DO LAUDO? (MARQUE COM UM X AS OPÇÕES):</t>
  </si>
  <si>
    <t xml:space="preserve">PLANILHA 4 - Planilha de consumo de produto alcoólico para higienização de mãos em UTI </t>
  </si>
  <si>
    <t xml:space="preserve">      PLANILHA 6 - CONSUMO MENSAL DE ANTIMICROBIANOS - CÁLCULO DDD</t>
  </si>
  <si>
    <t>Fórmula de cálculo: (A/B)/P x 1000</t>
  </si>
  <si>
    <t>Anfotericina B</t>
  </si>
  <si>
    <t>Anfotericina B Lipossomal</t>
  </si>
  <si>
    <t>Anidulafungina</t>
  </si>
  <si>
    <t>Caspofungina</t>
  </si>
  <si>
    <t>FR AMP 1.000.000 UI (33 MG)</t>
  </si>
  <si>
    <t>Fluconazol</t>
  </si>
  <si>
    <t>FR AMP 4.500.000 UI (150 MG)</t>
  </si>
  <si>
    <t>Micafungina</t>
  </si>
  <si>
    <t>Voriconazol</t>
  </si>
  <si>
    <t>FR AMP 50MG</t>
  </si>
  <si>
    <t>FR AMP 100MG</t>
  </si>
  <si>
    <t>FR AMP 70MG</t>
  </si>
  <si>
    <t>FR 200MG</t>
  </si>
  <si>
    <t>FR AMP 200MG</t>
  </si>
  <si>
    <t>Os dados a serem preenchidos são o número de microrganismos isolados em hemoculturas de pacientes com IPCS Lab x CT</t>
  </si>
  <si>
    <r>
      <t xml:space="preserve">a) </t>
    </r>
    <r>
      <rPr>
        <sz val="11"/>
        <rFont val="Arial"/>
        <family val="2"/>
      </rPr>
      <t>Distribuição percentual de microrganismos isolados de hemoculturas de pacientes com IPCS Lab x CT na UTI Adulto</t>
    </r>
  </si>
  <si>
    <r>
      <t xml:space="preserve">b) </t>
    </r>
    <r>
      <rPr>
        <sz val="11"/>
        <rFont val="Arial"/>
        <family val="2"/>
      </rPr>
      <t>Densidade de Incidência de IPCS Lab x CT por microrganismos isolados por 1000 pacientes-dia em UTI Adulto</t>
    </r>
  </si>
  <si>
    <r>
      <t xml:space="preserve">c) </t>
    </r>
    <r>
      <rPr>
        <sz val="11"/>
        <rFont val="Arial"/>
        <family val="2"/>
      </rPr>
      <t>Distribuição percentual de microrganismos isolados de hemoculturas de pacientes com IPCS Lab x CT na UCO</t>
    </r>
  </si>
  <si>
    <r>
      <t xml:space="preserve">d) </t>
    </r>
    <r>
      <rPr>
        <sz val="11"/>
        <rFont val="Arial"/>
        <family val="2"/>
      </rPr>
      <t>Densidade de Incidência de IPCS Lab x CT por microrganismos isolados por 1000 pacientes-dia na UCO</t>
    </r>
  </si>
  <si>
    <r>
      <rPr>
        <b/>
        <sz val="11"/>
        <rFont val="Arial"/>
        <family val="2"/>
      </rPr>
      <t xml:space="preserve">b) </t>
    </r>
    <r>
      <rPr>
        <sz val="11"/>
        <rFont val="Arial"/>
        <family val="2"/>
      </rPr>
      <t>n. de microrganismos isolados em hemoculturas de pacientes com IPCS Lab x CT/ n. pacientes-dia na UTI Adulto x 1000</t>
    </r>
  </si>
  <si>
    <r>
      <rPr>
        <b/>
        <sz val="11"/>
        <rFont val="Arial"/>
        <family val="2"/>
      </rPr>
      <t xml:space="preserve">d) </t>
    </r>
    <r>
      <rPr>
        <sz val="11"/>
        <rFont val="Arial"/>
        <family val="2"/>
      </rPr>
      <t>n. de microrganismos isolados em hemoculturas de pacientes com IPCS Lab x CT/ n. pacientes-dia na UCO x 1000</t>
    </r>
  </si>
  <si>
    <r>
      <t xml:space="preserve">a) </t>
    </r>
    <r>
      <rPr>
        <sz val="11"/>
        <rFont val="Arial"/>
        <family val="2"/>
      </rPr>
      <t>n. de microrganismos isolados em hemoculturas de pacientes com IPCS Lab x CT/ total de microrganismos isolados em pacientes com IPCS Lab x CT na UTI Adulto x 100</t>
    </r>
  </si>
  <si>
    <r>
      <t xml:space="preserve">c) </t>
    </r>
    <r>
      <rPr>
        <sz val="11"/>
        <rFont val="Arial"/>
        <family val="2"/>
      </rPr>
      <t>n. de microrganismos isolados em hemoculturas de pacientes com IPCS Lab x CT/ total de microrganismos isolados em pacientes com IPCS Lab x CT na UCO x 100</t>
    </r>
  </si>
  <si>
    <t>Microrganismo</t>
  </si>
  <si>
    <t xml:space="preserve"> Nº microrganismos isolados em hemoculturas de pacientes com IPCS</t>
  </si>
  <si>
    <t>Distribuição percentual de microrganismos</t>
  </si>
  <si>
    <t>Nº microrganismos isolados em hemoculturas de pacientes com IPCS</t>
  </si>
  <si>
    <t>Total de microrganismos isolados em pacientes com IPCS</t>
  </si>
  <si>
    <r>
      <t xml:space="preserve">a) </t>
    </r>
    <r>
      <rPr>
        <sz val="11"/>
        <rFont val="Arial"/>
        <family val="2"/>
      </rPr>
      <t>Distribuição percentual de microrganismos isolados de hemoculturas de pacientes com IPCS Lab x CT na UTI Ped</t>
    </r>
  </si>
  <si>
    <r>
      <t xml:space="preserve">b) </t>
    </r>
    <r>
      <rPr>
        <sz val="11"/>
        <rFont val="Arial"/>
        <family val="2"/>
      </rPr>
      <t>Densidade de Incidência de IPCS Lab x CT por microrganismos isolados por 1000 pacientes-dia em UTI Ped</t>
    </r>
  </si>
  <si>
    <r>
      <t xml:space="preserve">c) </t>
    </r>
    <r>
      <rPr>
        <sz val="11"/>
        <rFont val="Arial"/>
        <family val="2"/>
      </rPr>
      <t>Distribuição percentual de microrganismos isolados de hemoculturas de pacientes com IPCS Lab x CT na UTI NEO</t>
    </r>
  </si>
  <si>
    <r>
      <t xml:space="preserve">d) </t>
    </r>
    <r>
      <rPr>
        <sz val="11"/>
        <rFont val="Arial"/>
        <family val="2"/>
      </rPr>
      <t>Densidade de Incidência de IPCS Lab x CT por microrganismos isolados por 1000 pacientes-dia na UTI NEO</t>
    </r>
  </si>
  <si>
    <r>
      <t xml:space="preserve">a) </t>
    </r>
    <r>
      <rPr>
        <sz val="11"/>
        <rFont val="Arial"/>
        <family val="2"/>
      </rPr>
      <t>n. de microrganismos isolados em hemoculturas de pacientes com IPCS Lab x CT/ total de microrganismos isolados em pacientes com IPCS Lab x CT na UTI Ped x 100</t>
    </r>
  </si>
  <si>
    <r>
      <rPr>
        <b/>
        <sz val="11"/>
        <rFont val="Arial"/>
        <family val="2"/>
      </rPr>
      <t xml:space="preserve">b) </t>
    </r>
    <r>
      <rPr>
        <sz val="11"/>
        <rFont val="Arial"/>
        <family val="2"/>
      </rPr>
      <t>n. de microrganismos isolados em hemoculturas de pacientes com IPCS Lab x CT/ n. pacientes-dia na UTI Ped x 1000</t>
    </r>
  </si>
  <si>
    <r>
      <t xml:space="preserve">c) </t>
    </r>
    <r>
      <rPr>
        <sz val="11"/>
        <rFont val="Arial"/>
        <family val="2"/>
      </rPr>
      <t>n. de microrganismos isolados em hemoculturas de pacientes com IPCS Lab x CT/ total de microrganismos isolados em pacientes com IPCS Lab x CT na UTI NEO x 100</t>
    </r>
  </si>
  <si>
    <r>
      <rPr>
        <b/>
        <sz val="11"/>
        <rFont val="Arial"/>
        <family val="2"/>
      </rPr>
      <t xml:space="preserve">d) </t>
    </r>
    <r>
      <rPr>
        <sz val="11"/>
        <rFont val="Arial"/>
        <family val="2"/>
      </rPr>
      <t>n. de microrganismos isolados em hemoculturas de pacientes com IPCS Lab x CT/ n. pacientes-dia na UTI NEO x 1000</t>
    </r>
  </si>
  <si>
    <t>Daptomicina</t>
  </si>
  <si>
    <t>Tigeciclina</t>
  </si>
  <si>
    <t>FR AMP 50 MG</t>
  </si>
  <si>
    <t>EMAIL INSTITUCIONAL</t>
  </si>
  <si>
    <r>
      <t xml:space="preserve">Enterococcus faecium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vancomicina</t>
    </r>
  </si>
  <si>
    <r>
      <t xml:space="preserve">Enterococcus faecalis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vancomicina</t>
    </r>
  </si>
  <si>
    <r>
      <t xml:space="preserve">Enterococcus faecalis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vancomicina </t>
    </r>
  </si>
  <si>
    <r>
      <t xml:space="preserve">Enterococcus faecium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vancomicina </t>
    </r>
  </si>
  <si>
    <r>
      <t xml:space="preserve">Escherichia coli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cefalosporina de 3ª e/ou 4ª geração</t>
    </r>
  </si>
  <si>
    <r>
      <t xml:space="preserve">Staphylococcus aureus </t>
    </r>
    <r>
      <rPr>
        <b/>
        <sz val="11"/>
        <rFont val="Arial"/>
        <family val="2"/>
      </rPr>
      <t>SENSÍVEL</t>
    </r>
    <r>
      <rPr>
        <i/>
        <sz val="11"/>
        <rFont val="Arial"/>
        <family val="2"/>
      </rPr>
      <t xml:space="preserve"> a vancomicina e</t>
    </r>
    <r>
      <rPr>
        <sz val="11"/>
        <rFont val="Arial"/>
        <family val="2"/>
      </rPr>
      <t xml:space="preserve"> oxacilina</t>
    </r>
  </si>
  <si>
    <r>
      <t xml:space="preserve">Staphylococcus aureus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 xml:space="preserve">a vancomicina e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oxacilina</t>
    </r>
  </si>
  <si>
    <t>Total de IPCS L notificada (para efeito de comparabilidade)</t>
  </si>
  <si>
    <t>NÃO PREENCHER ESTE QUADRO - DADOS AUTOMÁTICOS</t>
  </si>
  <si>
    <t>TOTAL DO HOSPITAL</t>
  </si>
  <si>
    <t>Em caso afirmativo, informar o(s) método(s):</t>
  </si>
  <si>
    <r>
      <t xml:space="preserve">Indicação: </t>
    </r>
    <r>
      <rPr>
        <sz val="12"/>
        <rFont val="Arial"/>
        <family val="2"/>
      </rPr>
      <t xml:space="preserve">indicado para preenchimento por hospitais e clínicas-dia que realizam as seguintes cirurgias: </t>
    </r>
  </si>
  <si>
    <t>Indicador que será gerado: Taxa de Incidência de infecção de sítio cirúrgico segundo tipo de cirurgia (%)</t>
  </si>
  <si>
    <t>Fórmula de cálculo: nº total de infecções de sítio cirúrgico (ISC )/nº total de cirurgias realizadas x 100</t>
  </si>
  <si>
    <t>Preencher com (X) se realiza Vigilância pós-alta por tipo de cirurgia</t>
  </si>
  <si>
    <t>Número de cirurgias realizadas</t>
  </si>
  <si>
    <t>Tipo de Cirurgia</t>
  </si>
  <si>
    <t>PLANILHA 1B - INFECÇÕES DE SÍTIO CIRÚRGICO SEGUNDO TIPO DE CIRURGIA</t>
  </si>
  <si>
    <t>Total de IPCS Lab notificada (para efeito de comparabilidade)</t>
  </si>
  <si>
    <r>
      <t xml:space="preserve">Acinetobacter baumannii </t>
    </r>
    <r>
      <rPr>
        <b/>
        <sz val="11"/>
        <color indexed="10"/>
        <rFont val="Arial"/>
        <family val="2"/>
      </rPr>
      <t>RESISTENTE a polimixina</t>
    </r>
  </si>
  <si>
    <r>
      <t xml:space="preserve">Pseudomonas aeruginosa </t>
    </r>
    <r>
      <rPr>
        <b/>
        <sz val="11"/>
        <color indexed="10"/>
        <rFont val="Arial"/>
        <family val="2"/>
      </rPr>
      <t>RESISTENTE</t>
    </r>
    <r>
      <rPr>
        <b/>
        <i/>
        <sz val="11"/>
        <color indexed="10"/>
        <rFont val="Arial"/>
        <family val="2"/>
      </rPr>
      <t xml:space="preserve"> </t>
    </r>
    <r>
      <rPr>
        <b/>
        <sz val="11"/>
        <color indexed="10"/>
        <rFont val="Arial"/>
        <family val="2"/>
      </rPr>
      <t>a polimixina</t>
    </r>
  </si>
  <si>
    <r>
      <t xml:space="preserve">Klebsiella pneumoniae </t>
    </r>
    <r>
      <rPr>
        <b/>
        <sz val="11"/>
        <color indexed="10"/>
        <rFont val="Arial"/>
        <family val="2"/>
      </rPr>
      <t>RESISTENTE a polimixina</t>
    </r>
  </si>
  <si>
    <r>
      <t xml:space="preserve">Staphylococcus aureus </t>
    </r>
    <r>
      <rPr>
        <b/>
        <sz val="11"/>
        <color indexed="10"/>
        <rFont val="Arial"/>
        <family val="2"/>
      </rPr>
      <t>RESISTENTE a vancomicina e oxacilina</t>
    </r>
  </si>
  <si>
    <r>
      <t xml:space="preserve">Acinetobacter baumannii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carbapenêmico</t>
    </r>
  </si>
  <si>
    <r>
      <t>Acinetobacter baumannii</t>
    </r>
    <r>
      <rPr>
        <b/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</t>
    </r>
  </si>
  <si>
    <t>Escherichia coli RESISTENTE a polimixina e sensível a carbapenêmico</t>
  </si>
  <si>
    <r>
      <t xml:space="preserve">Escherichia coli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 e cefalosporinas de 3ª (ceftriaxona, cefotaxima, ceftazidima) e/ou de 4ª geração</t>
    </r>
  </si>
  <si>
    <r>
      <t xml:space="preserve">Escherichia coli </t>
    </r>
    <r>
      <rPr>
        <b/>
        <sz val="11"/>
        <rFont val="Arial"/>
        <family val="2"/>
      </rPr>
      <t>SENSÍVEL</t>
    </r>
    <r>
      <rPr>
        <i/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a carbapenêmico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e cefalosporinas de 3ª e/ou 4ª geração</t>
    </r>
  </si>
  <si>
    <r>
      <t>Klebsiella pneumoniae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 e cefalosporinas de 3ª e/ou 4ª geração </t>
    </r>
  </si>
  <si>
    <r>
      <t xml:space="preserve">Klebsiella pneumoniae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cefalosporinas de 3ª e/ou 4ª geração</t>
    </r>
  </si>
  <si>
    <r>
      <rPr>
        <i/>
        <sz val="11"/>
        <rFont val="Arial"/>
        <family val="2"/>
      </rPr>
      <t>Stenotrophomonas maltophilia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sulfametoxazol/trimetoprim e/ou levofloxacina</t>
    </r>
  </si>
  <si>
    <r>
      <rPr>
        <i/>
        <sz val="11"/>
        <rFont val="Arial"/>
        <family val="2"/>
      </rPr>
      <t>Stenotrophomonas maltophilia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sulfametoxazol/trimetoprim e levofloxacina</t>
    </r>
  </si>
  <si>
    <r>
      <t xml:space="preserve">Candida albicans </t>
    </r>
    <r>
      <rPr>
        <sz val="11"/>
        <rFont val="Arial"/>
        <family val="2"/>
      </rPr>
      <t>complexo</t>
    </r>
  </si>
  <si>
    <r>
      <t xml:space="preserve">Candida glabrata </t>
    </r>
    <r>
      <rPr>
        <sz val="11"/>
        <rFont val="Arial"/>
        <family val="2"/>
      </rPr>
      <t>complexo</t>
    </r>
  </si>
  <si>
    <r>
      <t xml:space="preserve">Candida guilliermondi </t>
    </r>
    <r>
      <rPr>
        <sz val="11"/>
        <rFont val="Arial"/>
        <family val="2"/>
      </rPr>
      <t>complexo</t>
    </r>
  </si>
  <si>
    <r>
      <t xml:space="preserve">Candida krusei </t>
    </r>
    <r>
      <rPr>
        <sz val="11"/>
        <rFont val="Arial"/>
        <family val="2"/>
      </rPr>
      <t>complexo</t>
    </r>
  </si>
  <si>
    <r>
      <t xml:space="preserve">Candida lusitaniae </t>
    </r>
    <r>
      <rPr>
        <sz val="11"/>
        <rFont val="Arial"/>
        <family val="2"/>
      </rPr>
      <t>complexo</t>
    </r>
  </si>
  <si>
    <r>
      <t xml:space="preserve">Candida parapsilosis </t>
    </r>
    <r>
      <rPr>
        <sz val="11"/>
        <rFont val="Arial"/>
        <family val="2"/>
      </rPr>
      <t>complexo</t>
    </r>
  </si>
  <si>
    <r>
      <t xml:space="preserve">Candida tropicalis </t>
    </r>
    <r>
      <rPr>
        <sz val="11"/>
        <rFont val="Arial"/>
        <family val="2"/>
      </rPr>
      <t>complexo</t>
    </r>
  </si>
  <si>
    <r>
      <rPr>
        <i/>
        <sz val="11"/>
        <rFont val="Arial"/>
        <family val="2"/>
      </rPr>
      <t>Burkholderia cepacia</t>
    </r>
    <r>
      <rPr>
        <sz val="11"/>
        <rFont val="Arial"/>
        <family val="2"/>
      </rPr>
      <t xml:space="preserve"> complexo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cefatzidima e/ou carbapenêmico e/ou sulfametoxazol/trimetoprim</t>
    </r>
  </si>
  <si>
    <r>
      <rPr>
        <i/>
        <sz val="11"/>
        <rFont val="Arial"/>
        <family val="2"/>
      </rPr>
      <t xml:space="preserve">Burkholderia cepacia </t>
    </r>
    <r>
      <rPr>
        <sz val="11"/>
        <rFont val="Arial"/>
        <family val="2"/>
      </rPr>
      <t>complexo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>a cefatzidima e carbapênemico e sulfametoxazol/trimetoprim</t>
    </r>
  </si>
  <si>
    <r>
      <rPr>
        <i/>
        <sz val="11"/>
        <rFont val="Arial"/>
        <family val="2"/>
      </rPr>
      <t>Staphylococcus</t>
    </r>
    <r>
      <rPr>
        <sz val="11"/>
        <rFont val="Arial"/>
        <family val="2"/>
      </rPr>
      <t xml:space="preserve"> coagulase negativo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(</t>
    </r>
    <r>
      <rPr>
        <i/>
        <sz val="11"/>
        <rFont val="Arial"/>
        <family val="2"/>
      </rPr>
      <t>S.epidermidis, S.haemolyticus, S. hominis, S.lugdunensis</t>
    </r>
    <r>
      <rPr>
        <sz val="11"/>
        <rFont val="Arial"/>
        <family val="2"/>
      </rPr>
      <t>)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vancomicina e oxacilina</t>
    </r>
  </si>
  <si>
    <r>
      <t>Klebsiella pneumoniae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cefalosporina de 3ª e/ou 4ª geração</t>
    </r>
  </si>
  <si>
    <r>
      <t xml:space="preserve">Outras Enterobacterias (Proteus, Morganella, Citrobacter, Providencia) </t>
    </r>
    <r>
      <rPr>
        <b/>
        <sz val="11"/>
        <rFont val="Arial"/>
        <family val="2"/>
      </rPr>
      <t>RESISTENTES</t>
    </r>
    <r>
      <rPr>
        <sz val="11"/>
        <rFont val="Arial"/>
        <family val="2"/>
      </rPr>
      <t xml:space="preserve"> a carbapenêmico e cefalosporinas de 3ª e/ou 4ª geração</t>
    </r>
  </si>
  <si>
    <r>
      <t xml:space="preserve">Outras Enterobacterias (Proteus, Morganella, Citrobacter, Providencia) </t>
    </r>
    <r>
      <rPr>
        <b/>
        <sz val="11"/>
        <rFont val="Arial"/>
        <family val="2"/>
      </rPr>
      <t xml:space="preserve">SENSÍVEIS </t>
    </r>
    <r>
      <rPr>
        <sz val="11"/>
        <rFont val="Arial"/>
        <family val="2"/>
      </rPr>
      <t>a carbapenêmico e cefalosporinas de 3ª e/ou 4ª geração</t>
    </r>
  </si>
  <si>
    <r>
      <t xml:space="preserve">Outras Enterobactérias  (Proteus, Morganella, Citrobacter, Providencia) </t>
    </r>
    <r>
      <rPr>
        <b/>
        <sz val="11"/>
        <rFont val="Arial"/>
        <family val="2"/>
      </rPr>
      <t>SENSÍVEIS</t>
    </r>
    <r>
      <rPr>
        <sz val="11"/>
        <rFont val="Arial"/>
        <family val="2"/>
      </rPr>
      <t xml:space="preserve"> a carbapenêmico e </t>
    </r>
    <r>
      <rPr>
        <b/>
        <sz val="11"/>
        <rFont val="Arial"/>
        <family val="2"/>
      </rPr>
      <t>RESISTENTES</t>
    </r>
    <r>
      <rPr>
        <sz val="11"/>
        <rFont val="Arial"/>
        <family val="2"/>
      </rPr>
      <t xml:space="preserve"> a cefalosporinas de 3ª e/ou 4ª geração</t>
    </r>
  </si>
  <si>
    <r>
      <t>Pseudomonas aeruginosa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</t>
    </r>
  </si>
  <si>
    <r>
      <t xml:space="preserve">Pseudomonas aeruginosa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</t>
    </r>
  </si>
  <si>
    <r>
      <t xml:space="preserve">Serratia </t>
    </r>
    <r>
      <rPr>
        <sz val="11"/>
        <rFont val="Arial"/>
        <family val="2"/>
      </rPr>
      <t xml:space="preserve">spp.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 e cefalosporinas de 3ª e/ou 4ª geração </t>
    </r>
  </si>
  <si>
    <r>
      <t xml:space="preserve">Serratia </t>
    </r>
    <r>
      <rPr>
        <sz val="11"/>
        <rFont val="Arial"/>
        <family val="2"/>
      </rPr>
      <t>spp.</t>
    </r>
    <r>
      <rPr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cefalosporinas de 3ª e/ou 4ª geração </t>
    </r>
  </si>
  <si>
    <r>
      <t xml:space="preserve">Serratia </t>
    </r>
    <r>
      <rPr>
        <sz val="11"/>
        <rFont val="Arial"/>
        <family val="2"/>
      </rPr>
      <t xml:space="preserve">spp.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 xml:space="preserve">a carbapenêmico e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 xml:space="preserve">a cefalosporinas de 3ª e/ou 4ª geração </t>
    </r>
  </si>
  <si>
    <r>
      <rPr>
        <b/>
        <sz val="11"/>
        <rFont val="Arial"/>
        <family val="2"/>
      </rPr>
      <t xml:space="preserve">Indicador: </t>
    </r>
    <r>
      <rPr>
        <sz val="11"/>
        <rFont val="Arial"/>
        <family val="2"/>
      </rPr>
      <t>Consumo de produto alcoólico (em mL) por paciente-dia na unidade de terapia intensiva</t>
    </r>
  </si>
  <si>
    <t>Outros microrganismos (Especificar):________________________________________________________</t>
  </si>
  <si>
    <r>
      <rPr>
        <b/>
        <i/>
        <sz val="11"/>
        <color indexed="10"/>
        <rFont val="Arial"/>
        <family val="2"/>
      </rPr>
      <t>Staphylococcus</t>
    </r>
    <r>
      <rPr>
        <b/>
        <sz val="11"/>
        <color indexed="10"/>
        <rFont val="Arial"/>
        <family val="2"/>
      </rPr>
      <t xml:space="preserve"> coagulase negativo (</t>
    </r>
    <r>
      <rPr>
        <b/>
        <i/>
        <sz val="11"/>
        <color indexed="10"/>
        <rFont val="Arial"/>
        <family val="2"/>
      </rPr>
      <t>S.epidermidis, S.haemolyticus, S. hominis, S.lugdunensis</t>
    </r>
    <r>
      <rPr>
        <b/>
        <sz val="11"/>
        <color indexed="10"/>
        <rFont val="Arial"/>
        <family val="2"/>
      </rPr>
      <t>) RESISTENTE a vancomicina e oxacilina</t>
    </r>
  </si>
  <si>
    <r>
      <rPr>
        <i/>
        <sz val="11"/>
        <rFont val="Arial"/>
        <family val="2"/>
      </rPr>
      <t>Staphylococcus</t>
    </r>
    <r>
      <rPr>
        <sz val="11"/>
        <rFont val="Arial"/>
        <family val="2"/>
      </rPr>
      <t xml:space="preserve"> coagulase negativo (</t>
    </r>
    <r>
      <rPr>
        <i/>
        <sz val="11"/>
        <rFont val="Arial"/>
        <family val="2"/>
      </rPr>
      <t>S.epidermidis, S.haemolyticus, S. hominis, S.lugdunensis</t>
    </r>
    <r>
      <rPr>
        <sz val="11"/>
        <rFont val="Arial"/>
        <family val="2"/>
      </rPr>
      <t xml:space="preserve">) </t>
    </r>
    <r>
      <rPr>
        <b/>
        <sz val="11"/>
        <rFont val="Arial"/>
        <family val="2"/>
      </rPr>
      <t xml:space="preserve">SENSÍVEL </t>
    </r>
    <r>
      <rPr>
        <sz val="11"/>
        <rFont val="Arial"/>
        <family val="2"/>
      </rPr>
      <t xml:space="preserve">a vancomicina e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oxacilina</t>
    </r>
  </si>
  <si>
    <t>2. CLSI + Nota Técnica ANVISA nº 01/2013 para Enterobactérias</t>
  </si>
  <si>
    <t>3-EUCAST/ BRCAST</t>
  </si>
  <si>
    <t>4- EUCAST/ BRCAST + Nota Técnica ANVISA nº 01/2013 para Enterobactérias</t>
  </si>
  <si>
    <t>5-OUTRA:_____________________________________</t>
  </si>
  <si>
    <r>
      <rPr>
        <i/>
        <sz val="11"/>
        <rFont val="Arial"/>
        <family val="2"/>
      </rPr>
      <t>Enterobacter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cefalosporina de 4ª geração</t>
    </r>
  </si>
  <si>
    <r>
      <rPr>
        <i/>
        <sz val="11"/>
        <rFont val="Arial"/>
        <family val="2"/>
      </rPr>
      <t>Enterobacter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carbapenemico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 de 4ª geração</t>
    </r>
  </si>
  <si>
    <r>
      <rPr>
        <i/>
        <sz val="11"/>
        <rFont val="Arial"/>
        <family val="2"/>
      </rPr>
      <t>Enterobacter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carbapenemico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polimixina B e/ou polimixina E (colistina)</t>
    </r>
  </si>
  <si>
    <r>
      <t xml:space="preserve">Acinetobacter baumannii </t>
    </r>
    <r>
      <rPr>
        <b/>
        <sz val="11"/>
        <color indexed="10"/>
        <rFont val="Arial"/>
        <family val="2"/>
      </rPr>
      <t>RESISTENTE a polimixina B e/ou polimixina E (colistina)</t>
    </r>
  </si>
  <si>
    <r>
      <t xml:space="preserve">Escherichia coli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</t>
    </r>
    <r>
      <rPr>
        <b/>
        <sz val="11"/>
        <rFont val="Arial"/>
        <family val="2"/>
      </rPr>
      <t xml:space="preserve">RESISTENTE </t>
    </r>
    <r>
      <rPr>
        <sz val="11"/>
        <rFont val="Arial"/>
        <family val="2"/>
      </rPr>
      <t>a cefalosporina de 3ª e/ou 4ª geração (cefepime)</t>
    </r>
  </si>
  <si>
    <r>
      <t xml:space="preserve">Escherichia coli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 e cefalosporinas de 3ª (ceftriaxona, cefotaxima, ceftazidima) e/ou de 4ª geração (cefepime)</t>
    </r>
  </si>
  <si>
    <r>
      <t xml:space="preserve">Klebsiella pneumoniae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carbapenêmico e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cefalosporinas de 3ª e/ou 4ª geração (cefepime)</t>
    </r>
  </si>
  <si>
    <r>
      <t xml:space="preserve">Enterococcus </t>
    </r>
    <r>
      <rPr>
        <sz val="11"/>
        <rFont val="Arial"/>
        <family val="2"/>
      </rPr>
      <t>spp</t>
    </r>
    <r>
      <rPr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vancomicina</t>
    </r>
  </si>
  <si>
    <r>
      <t xml:space="preserve">Enterococcus </t>
    </r>
    <r>
      <rPr>
        <sz val="11"/>
        <rFont val="Arial"/>
        <family val="2"/>
      </rPr>
      <t>spp</t>
    </r>
    <r>
      <rPr>
        <i/>
        <sz val="11"/>
        <rFont val="Arial"/>
        <family val="2"/>
      </rPr>
      <t xml:space="preserve"> </t>
    </r>
    <r>
      <rPr>
        <b/>
        <sz val="11"/>
        <rFont val="Arial"/>
        <family val="2"/>
      </rPr>
      <t>SENSÍVEL</t>
    </r>
    <r>
      <rPr>
        <sz val="11"/>
        <rFont val="Arial"/>
        <family val="2"/>
      </rPr>
      <t xml:space="preserve"> a vancomicina </t>
    </r>
  </si>
  <si>
    <r>
      <rPr>
        <i/>
        <sz val="11"/>
        <rFont val="Arial"/>
        <family val="2"/>
      </rPr>
      <t>Enterobacter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carbapenemico e cefalosporina de  4ª geração (cefepima)</t>
    </r>
  </si>
  <si>
    <r>
      <t xml:space="preserve">Pseudomonas aeruginosa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carbapenêmico</t>
    </r>
  </si>
  <si>
    <r>
      <rPr>
        <i/>
        <sz val="11"/>
        <rFont val="Arial"/>
        <family val="2"/>
      </rPr>
      <t>Enterobacter</t>
    </r>
    <r>
      <rPr>
        <sz val="11"/>
        <rFont val="Arial"/>
        <family val="2"/>
      </rPr>
      <t xml:space="preserve"> spp </t>
    </r>
    <r>
      <rPr>
        <b/>
        <sz val="11"/>
        <rFont val="Arial"/>
        <family val="2"/>
      </rPr>
      <t>RESISTENTE</t>
    </r>
    <r>
      <rPr>
        <sz val="11"/>
        <rFont val="Arial"/>
        <family val="2"/>
      </rPr>
      <t xml:space="preserve"> a carbapenemico e cefalosporina de  4ª geração (cefepime)</t>
    </r>
  </si>
  <si>
    <t>Gerência do Centro de Controle de Doenças</t>
  </si>
  <si>
    <t>Núcleo Municipal de Controle de Infecção Hospitalar - NMCIH</t>
  </si>
  <si>
    <t>Coordenadoria  de Vigilância em Saúde - COVISA</t>
  </si>
  <si>
    <t>vigiras@prefeitura.sp.gov.br</t>
  </si>
  <si>
    <t>telefone: (11) 33978317</t>
  </si>
  <si>
    <t>CAPITAL</t>
  </si>
  <si>
    <t>DR MILTON LAPCHIK</t>
  </si>
  <si>
    <t>DRA DENISE BRANDÃO DE ASSIS</t>
  </si>
  <si>
    <t>São Paulo</t>
  </si>
  <si>
    <t>RESPONSÁVEL NO CVE: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</si>
</sst>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mmmm\-yy"/>
    <numFmt numFmtId="173" formatCode="0.0"/>
    <numFmt numFmtId="174" formatCode="&quot;R$&quot;\ #,##0.00"/>
  </numFmts>
  <fonts count="4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60"/>
      <name val="Arial"/>
      <family val="2"/>
    </font>
    <font>
      <b/>
      <sz val="11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10"/>
      <name val="Arial"/>
      <family val="2"/>
    </font>
    <font>
      <sz val="9"/>
      <name val="Arial"/>
      <family val="0"/>
    </font>
    <font>
      <sz val="10"/>
      <color indexed="8"/>
      <name val="Arial"/>
      <family val="2"/>
    </font>
    <font>
      <b/>
      <i/>
      <sz val="11"/>
      <name val="Arial"/>
      <family val="2"/>
    </font>
    <font>
      <b/>
      <sz val="11"/>
      <color indexed="10"/>
      <name val="Arial"/>
      <family val="2"/>
    </font>
    <font>
      <b/>
      <i/>
      <sz val="11"/>
      <color indexed="10"/>
      <name val="Arial"/>
      <family val="2"/>
    </font>
    <font>
      <i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b/>
      <u val="single"/>
      <sz val="16"/>
      <color indexed="12"/>
      <name val="Arial"/>
      <family val="2"/>
    </font>
    <font>
      <u val="single"/>
      <sz val="1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/>
      <right style="thick"/>
      <top style="thick"/>
      <bottom style="thick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medium"/>
    </border>
    <border>
      <left/>
      <right style="thick"/>
      <top style="thick"/>
      <bottom/>
    </border>
    <border>
      <left/>
      <right style="thick"/>
      <top/>
      <bottom/>
    </border>
    <border>
      <left/>
      <right/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double"/>
      <right/>
      <top/>
      <bottom/>
    </border>
    <border>
      <left/>
      <right style="double"/>
      <top/>
      <bottom/>
    </border>
    <border>
      <left/>
      <right style="double"/>
      <top style="medium"/>
      <bottom style="medium"/>
    </border>
    <border>
      <left/>
      <right style="double"/>
      <top style="medium"/>
      <bottom/>
    </border>
    <border>
      <left style="double"/>
      <right/>
      <top style="thin"/>
      <bottom/>
    </border>
    <border>
      <left/>
      <right style="double"/>
      <top style="thin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 style="double"/>
      <right/>
      <top/>
      <bottom style="double"/>
    </border>
    <border>
      <left/>
      <right/>
      <top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/>
      <top style="medium"/>
      <bottom style="medium"/>
    </border>
    <border>
      <left style="double"/>
      <right>
        <color indexed="63"/>
      </right>
      <top style="medium"/>
      <bottom/>
    </border>
    <border>
      <left style="double"/>
      <right>
        <color indexed="63"/>
      </right>
      <top/>
      <bottom style="medium"/>
    </border>
    <border>
      <left/>
      <right style="double"/>
      <top/>
      <bottom style="medium"/>
    </border>
    <border>
      <left style="double"/>
      <right>
        <color indexed="63"/>
      </right>
      <top style="medium"/>
      <bottom style="double"/>
    </border>
    <border>
      <left/>
      <right/>
      <top style="medium"/>
      <bottom style="double"/>
    </border>
    <border>
      <left/>
      <right style="double"/>
      <top style="medium"/>
      <bottom style="double"/>
    </border>
    <border>
      <left>
        <color indexed="63"/>
      </left>
      <right style="double"/>
      <top/>
      <bottom style="double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medium"/>
      <right style="double"/>
      <top style="medium"/>
      <bottom style="medium"/>
    </border>
    <border>
      <left style="medium"/>
      <right style="double"/>
      <top style="medium"/>
      <bottom style="double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 style="medium"/>
      <bottom style="medium"/>
    </border>
    <border>
      <left style="medium"/>
      <right style="medium"/>
      <top style="hair"/>
      <bottom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medium"/>
      <bottom style="double"/>
    </border>
    <border>
      <left style="medium"/>
      <right style="double"/>
      <top style="medium"/>
      <bottom>
        <color indexed="63"/>
      </bottom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/>
      <right style="medium"/>
      <top/>
      <bottom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double"/>
      <top style="double"/>
      <bottom style="medium"/>
    </border>
    <border>
      <left style="medium"/>
      <right/>
      <top style="medium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medium"/>
      <top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 style="double"/>
      <bottom style="medium"/>
    </border>
    <border>
      <left style="double"/>
      <right style="medium"/>
      <top style="double"/>
      <bottom/>
    </border>
    <border>
      <left style="double"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4" borderId="0" applyNumberFormat="0" applyBorder="0" applyAlignment="0" applyProtection="0"/>
    <xf numFmtId="0" fontId="31" fillId="16" borderId="1" applyNumberFormat="0" applyAlignment="0" applyProtection="0"/>
    <xf numFmtId="0" fontId="32" fillId="17" borderId="2" applyNumberFormat="0" applyAlignment="0" applyProtection="0"/>
    <xf numFmtId="0" fontId="33" fillId="0" borderId="3" applyNumberFormat="0" applyFill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34" fillId="7" borderId="1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8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740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5" fillId="16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 vertical="top"/>
      <protection locked="0"/>
    </xf>
    <xf numFmtId="0" fontId="6" fillId="22" borderId="16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 hidden="1"/>
    </xf>
    <xf numFmtId="0" fontId="0" fillId="0" borderId="14" xfId="0" applyFont="1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right"/>
      <protection locked="0"/>
    </xf>
    <xf numFmtId="0" fontId="0" fillId="0" borderId="17" xfId="0" applyFont="1" applyBorder="1" applyAlignment="1" applyProtection="1">
      <alignment horizontal="right"/>
      <protection locked="0"/>
    </xf>
    <xf numFmtId="0" fontId="0" fillId="0" borderId="13" xfId="0" applyFont="1" applyBorder="1" applyAlignment="1" applyProtection="1">
      <alignment horizontal="right"/>
      <protection locked="0"/>
    </xf>
    <xf numFmtId="0" fontId="0" fillId="0" borderId="18" xfId="0" applyFont="1" applyBorder="1" applyAlignment="1" applyProtection="1">
      <alignment horizontal="right"/>
      <protection locked="0"/>
    </xf>
    <xf numFmtId="0" fontId="0" fillId="16" borderId="10" xfId="0" applyFont="1" applyFill="1" applyBorder="1" applyAlignment="1">
      <alignment horizontal="center"/>
    </xf>
    <xf numFmtId="0" fontId="8" fillId="0" borderId="10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 horizontal="left"/>
      <protection hidden="1"/>
    </xf>
    <xf numFmtId="0" fontId="9" fillId="0" borderId="19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20" xfId="0" applyFont="1" applyBorder="1" applyAlignment="1" applyProtection="1">
      <alignment horizontal="left"/>
      <protection hidden="1"/>
    </xf>
    <xf numFmtId="0" fontId="0" fillId="0" borderId="0" xfId="0" applyFont="1" applyBorder="1" applyAlignment="1">
      <alignment horizontal="center"/>
    </xf>
    <xf numFmtId="0" fontId="8" fillId="0" borderId="0" xfId="0" applyFont="1" applyBorder="1" applyAlignment="1" applyProtection="1">
      <alignment horizontal="left" wrapText="1"/>
      <protection hidden="1"/>
    </xf>
    <xf numFmtId="0" fontId="0" fillId="0" borderId="0" xfId="0" applyFont="1" applyBorder="1" applyAlignment="1" applyProtection="1">
      <alignment horizontal="left" wrapText="1"/>
      <protection hidden="1"/>
    </xf>
    <xf numFmtId="0" fontId="10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Font="1" applyAlignment="1">
      <alignment wrapText="1"/>
    </xf>
    <xf numFmtId="0" fontId="4" fillId="0" borderId="21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4" fillId="0" borderId="26" xfId="0" applyFont="1" applyBorder="1" applyAlignment="1" applyProtection="1">
      <alignment horizontal="left"/>
      <protection locked="0"/>
    </xf>
    <xf numFmtId="0" fontId="0" fillId="0" borderId="27" xfId="0" applyFont="1" applyBorder="1" applyAlignment="1" applyProtection="1">
      <alignment horizontal="left"/>
      <protection locked="0"/>
    </xf>
    <xf numFmtId="0" fontId="0" fillId="0" borderId="28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right"/>
      <protection locked="0"/>
    </xf>
    <xf numFmtId="0" fontId="0" fillId="16" borderId="10" xfId="0" applyFill="1" applyBorder="1" applyAlignment="1">
      <alignment horizontal="center"/>
    </xf>
    <xf numFmtId="0" fontId="6" fillId="0" borderId="19" xfId="0" applyFont="1" applyBorder="1" applyAlignment="1" applyProtection="1">
      <alignment horizontal="left"/>
      <protection hidden="1"/>
    </xf>
    <xf numFmtId="0" fontId="0" fillId="0" borderId="19" xfId="0" applyBorder="1" applyAlignment="1">
      <alignment/>
    </xf>
    <xf numFmtId="0" fontId="6" fillId="0" borderId="20" xfId="0" applyFont="1" applyBorder="1" applyAlignment="1" applyProtection="1">
      <alignment horizontal="left"/>
      <protection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Border="1" applyAlignment="1" applyProtection="1">
      <alignment/>
      <protection hidden="1"/>
    </xf>
    <xf numFmtId="2" fontId="0" fillId="0" borderId="0" xfId="0" applyNumberFormat="1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/>
      <protection locked="0"/>
    </xf>
    <xf numFmtId="0" fontId="0" fillId="0" borderId="25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12" fillId="0" borderId="0" xfId="0" applyFont="1" applyBorder="1" applyAlignment="1">
      <alignment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right" wrapText="1"/>
      <protection locked="0"/>
    </xf>
    <xf numFmtId="0" fontId="0" fillId="0" borderId="0" xfId="0" applyFont="1" applyAlignment="1" applyProtection="1">
      <alignment/>
      <protection/>
    </xf>
    <xf numFmtId="0" fontId="8" fillId="16" borderId="13" xfId="0" applyFont="1" applyFill="1" applyBorder="1" applyAlignment="1" applyProtection="1">
      <alignment horizontal="center"/>
      <protection hidden="1"/>
    </xf>
    <xf numFmtId="0" fontId="8" fillId="16" borderId="18" xfId="0" applyFont="1" applyFill="1" applyBorder="1" applyAlignment="1" applyProtection="1">
      <alignment horizontal="center"/>
      <protection hidden="1"/>
    </xf>
    <xf numFmtId="0" fontId="8" fillId="16" borderId="11" xfId="0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4" fillId="0" borderId="24" xfId="0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right"/>
      <protection locked="0"/>
    </xf>
    <xf numFmtId="0" fontId="14" fillId="0" borderId="31" xfId="0" applyFont="1" applyBorder="1" applyAlignment="1" applyProtection="1">
      <alignment horizontal="center" wrapText="1"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16" borderId="11" xfId="0" applyFont="1" applyFill="1" applyBorder="1" applyAlignment="1" applyProtection="1">
      <alignment horizontal="center"/>
      <protection/>
    </xf>
    <xf numFmtId="0" fontId="0" fillId="16" borderId="13" xfId="0" applyFont="1" applyFill="1" applyBorder="1" applyAlignment="1" applyProtection="1">
      <alignment horizontal="center"/>
      <protection/>
    </xf>
    <xf numFmtId="0" fontId="0" fillId="16" borderId="18" xfId="0" applyFont="1" applyFill="1" applyBorder="1" applyAlignment="1" applyProtection="1">
      <alignment horizontal="center"/>
      <protection/>
    </xf>
    <xf numFmtId="0" fontId="3" fillId="16" borderId="10" xfId="0" applyFont="1" applyFill="1" applyBorder="1" applyAlignment="1">
      <alignment horizontal="center"/>
    </xf>
    <xf numFmtId="2" fontId="0" fillId="16" borderId="11" xfId="0" applyNumberFormat="1" applyFont="1" applyFill="1" applyBorder="1" applyAlignment="1" applyProtection="1">
      <alignment horizontal="center"/>
      <protection hidden="1"/>
    </xf>
    <xf numFmtId="2" fontId="0" fillId="16" borderId="13" xfId="0" applyNumberFormat="1" applyFont="1" applyFill="1" applyBorder="1" applyAlignment="1" applyProtection="1">
      <alignment horizontal="center"/>
      <protection hidden="1"/>
    </xf>
    <xf numFmtId="2" fontId="0" fillId="16" borderId="18" xfId="0" applyNumberFormat="1" applyFont="1" applyFill="1" applyBorder="1" applyAlignment="1" applyProtection="1">
      <alignment horizontal="center"/>
      <protection hidden="1"/>
    </xf>
    <xf numFmtId="0" fontId="11" fillId="0" borderId="29" xfId="0" applyFont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top"/>
      <protection hidden="1"/>
    </xf>
    <xf numFmtId="0" fontId="13" fillId="0" borderId="11" xfId="0" applyFont="1" applyFill="1" applyBorder="1" applyAlignment="1" applyProtection="1">
      <alignment horizontal="left" vertical="top"/>
      <protection hidden="1"/>
    </xf>
    <xf numFmtId="0" fontId="13" fillId="0" borderId="13" xfId="0" applyFont="1" applyFill="1" applyBorder="1" applyAlignment="1" applyProtection="1">
      <alignment horizontal="left" vertical="top"/>
      <protection hidden="1"/>
    </xf>
    <xf numFmtId="0" fontId="7" fillId="0" borderId="13" xfId="0" applyFont="1" applyBorder="1" applyAlignment="1" applyProtection="1">
      <alignment horizontal="center"/>
      <protection locked="0"/>
    </xf>
    <xf numFmtId="0" fontId="7" fillId="16" borderId="11" xfId="0" applyFont="1" applyFill="1" applyBorder="1" applyAlignment="1" applyProtection="1">
      <alignment horizontal="center"/>
      <protection locked="0"/>
    </xf>
    <xf numFmtId="0" fontId="7" fillId="16" borderId="13" xfId="0" applyFont="1" applyFill="1" applyBorder="1" applyAlignment="1" applyProtection="1">
      <alignment horizontal="center"/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8" xfId="0" applyFont="1" applyFill="1" applyBorder="1" applyAlignment="1" applyProtection="1">
      <alignment horizontal="center"/>
      <protection locked="0"/>
    </xf>
    <xf numFmtId="0" fontId="7" fillId="16" borderId="18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 vertical="center"/>
      <protection/>
    </xf>
    <xf numFmtId="2" fontId="0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Fill="1" applyBorder="1" applyAlignment="1" applyProtection="1">
      <alignment horizontal="left" vertical="center"/>
      <protection/>
    </xf>
    <xf numFmtId="0" fontId="8" fillId="0" borderId="13" xfId="0" applyFont="1" applyFill="1" applyBorder="1" applyAlignment="1" applyProtection="1">
      <alignment/>
      <protection hidden="1"/>
    </xf>
    <xf numFmtId="0" fontId="8" fillId="0" borderId="18" xfId="0" applyFont="1" applyFill="1" applyBorder="1" applyAlignment="1" applyProtection="1">
      <alignment/>
      <protection hidden="1"/>
    </xf>
    <xf numFmtId="0" fontId="7" fillId="0" borderId="11" xfId="0" applyNumberFormat="1" applyFont="1" applyFill="1" applyBorder="1" applyAlignment="1" applyProtection="1">
      <alignment horizontal="center"/>
      <protection locked="0"/>
    </xf>
    <xf numFmtId="0" fontId="7" fillId="0" borderId="13" xfId="0" applyNumberFormat="1" applyFont="1" applyFill="1" applyBorder="1" applyAlignment="1" applyProtection="1">
      <alignment horizontal="center"/>
      <protection locked="0"/>
    </xf>
    <xf numFmtId="0" fontId="7" fillId="0" borderId="13" xfId="0" applyNumberFormat="1" applyFont="1" applyBorder="1" applyAlignment="1" applyProtection="1">
      <alignment horizontal="center"/>
      <protection locked="0"/>
    </xf>
    <xf numFmtId="0" fontId="7" fillId="0" borderId="18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16" borderId="19" xfId="0" applyFont="1" applyFill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20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16" borderId="32" xfId="0" applyFont="1" applyFill="1" applyBorder="1" applyAlignment="1" applyProtection="1">
      <alignment horizontal="left" vertical="top"/>
      <protection locked="0"/>
    </xf>
    <xf numFmtId="0" fontId="7" fillId="16" borderId="11" xfId="0" applyNumberFormat="1" applyFont="1" applyFill="1" applyBorder="1" applyAlignment="1" applyProtection="1">
      <alignment horizontal="center"/>
      <protection locked="0"/>
    </xf>
    <xf numFmtId="0" fontId="7" fillId="16" borderId="14" xfId="0" applyFont="1" applyFill="1" applyBorder="1" applyAlignment="1" applyProtection="1">
      <alignment horizontal="left" vertical="top"/>
      <protection locked="0"/>
    </xf>
    <xf numFmtId="0" fontId="7" fillId="16" borderId="13" xfId="0" applyNumberFormat="1" applyFont="1" applyFill="1" applyBorder="1" applyAlignment="1" applyProtection="1">
      <alignment horizontal="center"/>
      <protection locked="0"/>
    </xf>
    <xf numFmtId="0" fontId="7" fillId="16" borderId="17" xfId="0" applyFont="1" applyFill="1" applyBorder="1" applyAlignment="1" applyProtection="1">
      <alignment horizontal="left" vertical="top"/>
      <protection locked="0"/>
    </xf>
    <xf numFmtId="0" fontId="7" fillId="16" borderId="18" xfId="0" applyNumberFormat="1" applyFont="1" applyFill="1" applyBorder="1" applyAlignment="1" applyProtection="1">
      <alignment horizontal="center"/>
      <protection locked="0"/>
    </xf>
    <xf numFmtId="0" fontId="5" fillId="16" borderId="10" xfId="0" applyFont="1" applyFill="1" applyBorder="1" applyAlignment="1" applyProtection="1">
      <alignment horizontal="center"/>
      <protection locked="0"/>
    </xf>
    <xf numFmtId="0" fontId="5" fillId="16" borderId="33" xfId="0" applyFont="1" applyFill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left"/>
      <protection locked="0"/>
    </xf>
    <xf numFmtId="0" fontId="6" fillId="0" borderId="34" xfId="0" applyFont="1" applyBorder="1" applyAlignment="1" applyProtection="1">
      <alignment horizontal="left"/>
      <protection locked="0"/>
    </xf>
    <xf numFmtId="0" fontId="6" fillId="0" borderId="35" xfId="0" applyFont="1" applyBorder="1" applyAlignment="1" applyProtection="1">
      <alignment horizontal="left"/>
      <protection locked="0"/>
    </xf>
    <xf numFmtId="0" fontId="6" fillId="0" borderId="36" xfId="0" applyFont="1" applyBorder="1" applyAlignment="1" applyProtection="1">
      <alignment horizontal="left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9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24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12" fillId="0" borderId="0" xfId="0" applyFont="1" applyAlignment="1">
      <alignment/>
    </xf>
    <xf numFmtId="0" fontId="12" fillId="0" borderId="37" xfId="0" applyFont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12" fillId="0" borderId="19" xfId="0" applyFont="1" applyFill="1" applyBorder="1" applyAlignment="1">
      <alignment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2" fontId="7" fillId="17" borderId="11" xfId="0" applyNumberFormat="1" applyFont="1" applyFill="1" applyBorder="1" applyAlignment="1" applyProtection="1">
      <alignment horizontal="center"/>
      <protection locked="0"/>
    </xf>
    <xf numFmtId="2" fontId="7" fillId="17" borderId="13" xfId="0" applyNumberFormat="1" applyFont="1" applyFill="1" applyBorder="1" applyAlignment="1" applyProtection="1">
      <alignment horizontal="center"/>
      <protection locked="0"/>
    </xf>
    <xf numFmtId="2" fontId="7" fillId="17" borderId="18" xfId="0" applyNumberFormat="1" applyFont="1" applyFill="1" applyBorder="1" applyAlignment="1" applyProtection="1">
      <alignment horizontal="center"/>
      <protection locked="0"/>
    </xf>
    <xf numFmtId="2" fontId="12" fillId="0" borderId="12" xfId="0" applyNumberFormat="1" applyFont="1" applyFill="1" applyBorder="1" applyAlignment="1" applyProtection="1">
      <alignment horizontal="center"/>
      <protection hidden="1"/>
    </xf>
    <xf numFmtId="2" fontId="12" fillId="17" borderId="12" xfId="0" applyNumberFormat="1" applyFont="1" applyFill="1" applyBorder="1" applyAlignment="1" applyProtection="1">
      <alignment horizontal="center"/>
      <protection hidden="1"/>
    </xf>
    <xf numFmtId="2" fontId="12" fillId="17" borderId="13" xfId="0" applyNumberFormat="1" applyFont="1" applyFill="1" applyBorder="1" applyAlignment="1" applyProtection="1">
      <alignment horizontal="center"/>
      <protection hidden="1"/>
    </xf>
    <xf numFmtId="0" fontId="0" fillId="0" borderId="0" xfId="0" applyFont="1" applyBorder="1" applyAlignment="1">
      <alignment/>
    </xf>
    <xf numFmtId="0" fontId="8" fillId="0" borderId="0" xfId="0" applyFont="1" applyBorder="1" applyAlignment="1" applyProtection="1">
      <alignment horizontal="left"/>
      <protection hidden="1"/>
    </xf>
    <xf numFmtId="0" fontId="12" fillId="0" borderId="0" xfId="33" applyFont="1" applyFill="1" applyBorder="1" applyAlignment="1" applyProtection="1">
      <alignment horizontal="left"/>
      <protection hidden="1"/>
    </xf>
    <xf numFmtId="0" fontId="12" fillId="0" borderId="0" xfId="33" applyFont="1" applyFill="1" applyBorder="1" applyAlignment="1" applyProtection="1">
      <alignment horizontal="left" wrapText="1"/>
      <protection hidden="1"/>
    </xf>
    <xf numFmtId="0" fontId="12" fillId="0" borderId="19" xfId="33" applyFont="1" applyFill="1" applyBorder="1" applyAlignment="1" applyProtection="1">
      <alignment horizontal="left" wrapText="1"/>
      <protection hidden="1"/>
    </xf>
    <xf numFmtId="0" fontId="12" fillId="0" borderId="19" xfId="33" applyFont="1" applyFill="1" applyBorder="1" applyAlignment="1" applyProtection="1">
      <alignment horizontal="left"/>
      <protection hidden="1"/>
    </xf>
    <xf numFmtId="0" fontId="0" fillId="17" borderId="10" xfId="0" applyFont="1" applyFill="1" applyBorder="1" applyAlignment="1">
      <alignment horizontal="center" wrapText="1"/>
    </xf>
    <xf numFmtId="0" fontId="0" fillId="17" borderId="10" xfId="0" applyFont="1" applyFill="1" applyBorder="1" applyAlignment="1">
      <alignment horizontal="center"/>
    </xf>
    <xf numFmtId="0" fontId="4" fillId="0" borderId="40" xfId="0" applyFont="1" applyBorder="1" applyAlignment="1" applyProtection="1">
      <alignment horizontal="left"/>
      <protection locked="0"/>
    </xf>
    <xf numFmtId="0" fontId="0" fillId="0" borderId="41" xfId="0" applyFont="1" applyBorder="1" applyAlignment="1" applyProtection="1">
      <alignment/>
      <protection locked="0"/>
    </xf>
    <xf numFmtId="0" fontId="0" fillId="0" borderId="42" xfId="0" applyFont="1" applyBorder="1" applyAlignment="1" applyProtection="1">
      <alignment/>
      <protection locked="0"/>
    </xf>
    <xf numFmtId="0" fontId="0" fillId="0" borderId="43" xfId="0" applyFont="1" applyBorder="1" applyAlignment="1" applyProtection="1">
      <alignment horizontal="left"/>
      <protection locked="0"/>
    </xf>
    <xf numFmtId="0" fontId="4" fillId="0" borderId="44" xfId="0" applyFont="1" applyBorder="1" applyAlignment="1" applyProtection="1">
      <alignment horizontal="left"/>
      <protection locked="0"/>
    </xf>
    <xf numFmtId="0" fontId="0" fillId="0" borderId="45" xfId="0" applyFont="1" applyBorder="1" applyAlignment="1" applyProtection="1">
      <alignment horizontal="left"/>
      <protection locked="0"/>
    </xf>
    <xf numFmtId="0" fontId="0" fillId="0" borderId="41" xfId="0" applyFont="1" applyBorder="1" applyAlignment="1" applyProtection="1">
      <alignment horizontal="left"/>
      <protection locked="0"/>
    </xf>
    <xf numFmtId="0" fontId="4" fillId="0" borderId="40" xfId="0" applyFont="1" applyBorder="1" applyAlignment="1" applyProtection="1">
      <alignment horizontal="right"/>
      <protection locked="0"/>
    </xf>
    <xf numFmtId="0" fontId="0" fillId="0" borderId="46" xfId="0" applyFont="1" applyBorder="1" applyAlignment="1" applyProtection="1">
      <alignment/>
      <protection locked="0"/>
    </xf>
    <xf numFmtId="0" fontId="4" fillId="0" borderId="46" xfId="0" applyFont="1" applyBorder="1" applyAlignment="1" applyProtection="1">
      <alignment horizontal="right"/>
      <protection locked="0"/>
    </xf>
    <xf numFmtId="0" fontId="0" fillId="0" borderId="47" xfId="0" applyFont="1" applyBorder="1" applyAlignment="1" applyProtection="1">
      <alignment horizontal="left"/>
      <protection locked="0"/>
    </xf>
    <xf numFmtId="0" fontId="4" fillId="0" borderId="48" xfId="0" applyFont="1" applyBorder="1" applyAlignment="1" applyProtection="1">
      <alignment horizontal="left"/>
      <protection locked="0"/>
    </xf>
    <xf numFmtId="0" fontId="0" fillId="0" borderId="49" xfId="0" applyFont="1" applyBorder="1" applyAlignment="1" applyProtection="1">
      <alignment/>
      <protection locked="0"/>
    </xf>
    <xf numFmtId="0" fontId="15" fillId="0" borderId="50" xfId="0" applyFont="1" applyBorder="1" applyAlignment="1" applyProtection="1">
      <alignment horizontal="left"/>
      <protection locked="0"/>
    </xf>
    <xf numFmtId="0" fontId="4" fillId="0" borderId="51" xfId="0" applyFont="1" applyBorder="1" applyAlignment="1" applyProtection="1">
      <alignment horizontal="center"/>
      <protection locked="0"/>
    </xf>
    <xf numFmtId="0" fontId="4" fillId="0" borderId="52" xfId="0" applyFont="1" applyBorder="1" applyAlignment="1" applyProtection="1">
      <alignment horizontal="center"/>
      <protection locked="0"/>
    </xf>
    <xf numFmtId="0" fontId="18" fillId="16" borderId="53" xfId="0" applyFont="1" applyFill="1" applyBorder="1" applyAlignment="1" applyProtection="1">
      <alignment horizontal="left"/>
      <protection locked="0"/>
    </xf>
    <xf numFmtId="0" fontId="5" fillId="16" borderId="42" xfId="0" applyFont="1" applyFill="1" applyBorder="1" applyAlignment="1" applyProtection="1">
      <alignment horizontal="center"/>
      <protection locked="0"/>
    </xf>
    <xf numFmtId="0" fontId="6" fillId="0" borderId="53" xfId="0" applyFont="1" applyBorder="1" applyAlignment="1" applyProtection="1">
      <alignment horizontal="left"/>
      <protection locked="0"/>
    </xf>
    <xf numFmtId="0" fontId="6" fillId="0" borderId="42" xfId="0" applyFont="1" applyBorder="1" applyAlignment="1" applyProtection="1">
      <alignment horizontal="left"/>
      <protection locked="0"/>
    </xf>
    <xf numFmtId="0" fontId="6" fillId="0" borderId="40" xfId="0" applyFont="1" applyBorder="1" applyAlignment="1" applyProtection="1">
      <alignment horizontal="left"/>
      <protection locked="0"/>
    </xf>
    <xf numFmtId="0" fontId="6" fillId="0" borderId="41" xfId="0" applyFont="1" applyBorder="1" applyAlignment="1" applyProtection="1">
      <alignment horizontal="left"/>
      <protection locked="0"/>
    </xf>
    <xf numFmtId="0" fontId="6" fillId="0" borderId="54" xfId="0" applyFont="1" applyBorder="1" applyAlignment="1" applyProtection="1">
      <alignment horizontal="left"/>
      <protection locked="0"/>
    </xf>
    <xf numFmtId="0" fontId="6" fillId="0" borderId="43" xfId="0" applyFont="1" applyBorder="1" applyAlignment="1" applyProtection="1">
      <alignment horizontal="left"/>
      <protection locked="0"/>
    </xf>
    <xf numFmtId="0" fontId="6" fillId="0" borderId="55" xfId="0" applyFont="1" applyBorder="1" applyAlignment="1" applyProtection="1">
      <alignment horizontal="left"/>
      <protection locked="0"/>
    </xf>
    <xf numFmtId="0" fontId="6" fillId="0" borderId="56" xfId="0" applyFont="1" applyBorder="1" applyAlignment="1" applyProtection="1">
      <alignment horizontal="left"/>
      <protection locked="0"/>
    </xf>
    <xf numFmtId="0" fontId="6" fillId="0" borderId="57" xfId="0" applyFont="1" applyBorder="1" applyAlignment="1" applyProtection="1">
      <alignment horizontal="left"/>
      <protection locked="0"/>
    </xf>
    <xf numFmtId="0" fontId="7" fillId="0" borderId="58" xfId="0" applyFont="1" applyBorder="1" applyAlignment="1" applyProtection="1">
      <alignment horizontal="center"/>
      <protection locked="0"/>
    </xf>
    <xf numFmtId="0" fontId="7" fillId="0" borderId="59" xfId="0" applyFont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left"/>
      <protection locked="0"/>
    </xf>
    <xf numFmtId="0" fontId="5" fillId="0" borderId="52" xfId="0" applyFont="1" applyBorder="1" applyAlignment="1" applyProtection="1">
      <alignment/>
      <protection locked="0"/>
    </xf>
    <xf numFmtId="0" fontId="18" fillId="16" borderId="54" xfId="0" applyFont="1" applyFill="1" applyBorder="1" applyAlignment="1" applyProtection="1">
      <alignment horizontal="left"/>
      <protection locked="0"/>
    </xf>
    <xf numFmtId="0" fontId="5" fillId="16" borderId="43" xfId="0" applyFont="1" applyFill="1" applyBorder="1" applyAlignment="1" applyProtection="1">
      <alignment/>
      <protection locked="0"/>
    </xf>
    <xf numFmtId="0" fontId="0" fillId="0" borderId="43" xfId="0" applyFont="1" applyBorder="1" applyAlignment="1" applyProtection="1">
      <alignment/>
      <protection locked="0"/>
    </xf>
    <xf numFmtId="0" fontId="7" fillId="0" borderId="40" xfId="0" applyFont="1" applyFill="1" applyBorder="1" applyAlignment="1" applyProtection="1">
      <alignment horizontal="left"/>
      <protection locked="0"/>
    </xf>
    <xf numFmtId="0" fontId="0" fillId="0" borderId="41" xfId="0" applyFont="1" applyBorder="1" applyAlignment="1" applyProtection="1">
      <alignment/>
      <protection locked="0"/>
    </xf>
    <xf numFmtId="0" fontId="7" fillId="0" borderId="40" xfId="0" applyFont="1" applyBorder="1" applyAlignment="1" applyProtection="1">
      <alignment horizontal="left"/>
      <protection locked="0"/>
    </xf>
    <xf numFmtId="0" fontId="7" fillId="0" borderId="55" xfId="0" applyFont="1" applyBorder="1" applyAlignment="1" applyProtection="1">
      <alignment horizontal="left"/>
      <protection locked="0"/>
    </xf>
    <xf numFmtId="0" fontId="0" fillId="0" borderId="56" xfId="0" applyFont="1" applyBorder="1" applyAlignment="1" applyProtection="1">
      <alignment/>
      <protection locked="0"/>
    </xf>
    <xf numFmtId="0" fontId="0" fillId="0" borderId="59" xfId="0" applyFont="1" applyBorder="1" applyAlignment="1" applyProtection="1">
      <alignment/>
      <protection locked="0"/>
    </xf>
    <xf numFmtId="0" fontId="4" fillId="0" borderId="50" xfId="0" applyFont="1" applyBorder="1" applyAlignment="1" applyProtection="1">
      <alignment horizontal="left"/>
      <protection/>
    </xf>
    <xf numFmtId="0" fontId="4" fillId="0" borderId="51" xfId="0" applyFont="1" applyBorder="1" applyAlignment="1" applyProtection="1">
      <alignment horizontal="center"/>
      <protection/>
    </xf>
    <xf numFmtId="0" fontId="4" fillId="0" borderId="52" xfId="0" applyFont="1" applyBorder="1" applyAlignment="1" applyProtection="1">
      <alignment horizontal="center"/>
      <protection/>
    </xf>
    <xf numFmtId="0" fontId="18" fillId="16" borderId="53" xfId="0" applyFont="1" applyFill="1" applyBorder="1" applyAlignment="1" applyProtection="1">
      <alignment horizontal="left"/>
      <protection/>
    </xf>
    <xf numFmtId="0" fontId="0" fillId="16" borderId="42" xfId="0" applyFont="1" applyFill="1" applyBorder="1" applyAlignment="1">
      <alignment horizontal="center"/>
    </xf>
    <xf numFmtId="0" fontId="11" fillId="0" borderId="40" xfId="0" applyFont="1" applyBorder="1" applyAlignment="1" applyProtection="1">
      <alignment horizontal="left"/>
      <protection/>
    </xf>
    <xf numFmtId="0" fontId="8" fillId="0" borderId="41" xfId="0" applyFont="1" applyBorder="1" applyAlignment="1" applyProtection="1">
      <alignment/>
      <protection/>
    </xf>
    <xf numFmtId="0" fontId="12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11" fillId="0" borderId="55" xfId="0" applyFont="1" applyBorder="1" applyAlignment="1" applyProtection="1">
      <alignment horizontal="left"/>
      <protection/>
    </xf>
    <xf numFmtId="0" fontId="0" fillId="0" borderId="56" xfId="0" applyFont="1" applyBorder="1" applyAlignment="1" applyProtection="1">
      <alignment horizontal="left"/>
      <protection/>
    </xf>
    <xf numFmtId="0" fontId="0" fillId="0" borderId="41" xfId="0" applyFont="1" applyBorder="1" applyAlignment="1" applyProtection="1">
      <alignment horizontal="left"/>
      <protection/>
    </xf>
    <xf numFmtId="0" fontId="11" fillId="0" borderId="53" xfId="0" applyFont="1" applyBorder="1" applyAlignment="1" applyProtection="1">
      <alignment horizontal="left"/>
      <protection/>
    </xf>
    <xf numFmtId="0" fontId="8" fillId="0" borderId="42" xfId="0" applyFont="1" applyBorder="1" applyAlignment="1" applyProtection="1">
      <alignment horizontal="left"/>
      <protection/>
    </xf>
    <xf numFmtId="0" fontId="12" fillId="0" borderId="54" xfId="0" applyFont="1" applyBorder="1" applyAlignment="1" applyProtection="1">
      <alignment horizontal="left"/>
      <protection/>
    </xf>
    <xf numFmtId="0" fontId="0" fillId="0" borderId="43" xfId="0" applyFont="1" applyBorder="1" applyAlignment="1" applyProtection="1">
      <alignment horizontal="left"/>
      <protection/>
    </xf>
    <xf numFmtId="0" fontId="12" fillId="0" borderId="40" xfId="0" applyFont="1" applyBorder="1" applyAlignment="1" applyProtection="1">
      <alignment horizontal="left"/>
      <protection/>
    </xf>
    <xf numFmtId="0" fontId="12" fillId="0" borderId="55" xfId="0" applyFont="1" applyBorder="1" applyAlignment="1" applyProtection="1">
      <alignment horizontal="left"/>
      <protection/>
    </xf>
    <xf numFmtId="0" fontId="11" fillId="0" borderId="54" xfId="0" applyFont="1" applyBorder="1" applyAlignment="1" applyProtection="1">
      <alignment horizontal="left"/>
      <protection/>
    </xf>
    <xf numFmtId="0" fontId="11" fillId="0" borderId="57" xfId="0" applyFont="1" applyBorder="1" applyAlignment="1">
      <alignment horizontal="left"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8" fillId="0" borderId="41" xfId="0" applyFont="1" applyBorder="1" applyAlignment="1" applyProtection="1">
      <alignment horizontal="left"/>
      <protection/>
    </xf>
    <xf numFmtId="0" fontId="11" fillId="0" borderId="53" xfId="0" applyFont="1" applyBorder="1" applyAlignment="1" applyProtection="1">
      <alignment horizontal="left"/>
      <protection hidden="1"/>
    </xf>
    <xf numFmtId="0" fontId="8" fillId="0" borderId="42" xfId="0" applyFont="1" applyBorder="1" applyAlignment="1" applyProtection="1">
      <alignment horizontal="left"/>
      <protection hidden="1"/>
    </xf>
    <xf numFmtId="0" fontId="12" fillId="0" borderId="54" xfId="0" applyFont="1" applyBorder="1" applyAlignment="1" applyProtection="1">
      <alignment horizontal="left"/>
      <protection hidden="1"/>
    </xf>
    <xf numFmtId="0" fontId="9" fillId="0" borderId="43" xfId="0" applyFont="1" applyBorder="1" applyAlignment="1" applyProtection="1">
      <alignment horizontal="left"/>
      <protection hidden="1"/>
    </xf>
    <xf numFmtId="0" fontId="12" fillId="0" borderId="40" xfId="0" applyFont="1" applyBorder="1" applyAlignment="1" applyProtection="1">
      <alignment horizontal="left"/>
      <protection hidden="1"/>
    </xf>
    <xf numFmtId="0" fontId="9" fillId="0" borderId="41" xfId="0" applyFont="1" applyBorder="1" applyAlignment="1" applyProtection="1">
      <alignment horizontal="left"/>
      <protection hidden="1"/>
    </xf>
    <xf numFmtId="0" fontId="11" fillId="0" borderId="40" xfId="0" applyFont="1" applyBorder="1" applyAlignment="1" applyProtection="1">
      <alignment horizontal="left"/>
      <protection hidden="1"/>
    </xf>
    <xf numFmtId="0" fontId="0" fillId="0" borderId="41" xfId="0" applyFont="1" applyBorder="1" applyAlignment="1" applyProtection="1">
      <alignment horizontal="left"/>
      <protection hidden="1"/>
    </xf>
    <xf numFmtId="0" fontId="11" fillId="0" borderId="55" xfId="0" applyFont="1" applyBorder="1" applyAlignment="1" applyProtection="1">
      <alignment horizontal="left"/>
      <protection hidden="1"/>
    </xf>
    <xf numFmtId="0" fontId="0" fillId="0" borderId="56" xfId="0" applyFont="1" applyBorder="1" applyAlignment="1" applyProtection="1">
      <alignment horizontal="left"/>
      <protection hidden="1"/>
    </xf>
    <xf numFmtId="0" fontId="17" fillId="0" borderId="50" xfId="0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16" borderId="42" xfId="0" applyFill="1" applyBorder="1" applyAlignment="1">
      <alignment horizontal="center"/>
    </xf>
    <xf numFmtId="0" fontId="11" fillId="0" borderId="54" xfId="0" applyFont="1" applyBorder="1" applyAlignment="1" applyProtection="1">
      <alignment horizontal="left"/>
      <protection hidden="1"/>
    </xf>
    <xf numFmtId="0" fontId="0" fillId="0" borderId="41" xfId="0" applyBorder="1" applyAlignment="1">
      <alignment/>
    </xf>
    <xf numFmtId="0" fontId="0" fillId="0" borderId="56" xfId="0" applyBorder="1" applyAlignment="1">
      <alignment/>
    </xf>
    <xf numFmtId="0" fontId="12" fillId="0" borderId="54" xfId="0" applyFont="1" applyFill="1" applyBorder="1" applyAlignment="1">
      <alignment/>
    </xf>
    <xf numFmtId="0" fontId="12" fillId="0" borderId="43" xfId="0" applyFont="1" applyFill="1" applyBorder="1" applyAlignment="1">
      <alignment/>
    </xf>
    <xf numFmtId="0" fontId="12" fillId="0" borderId="40" xfId="0" applyFont="1" applyFill="1" applyBorder="1" applyAlignment="1">
      <alignment/>
    </xf>
    <xf numFmtId="0" fontId="12" fillId="0" borderId="41" xfId="0" applyFont="1" applyFill="1" applyBorder="1" applyAlignment="1">
      <alignment/>
    </xf>
    <xf numFmtId="0" fontId="12" fillId="0" borderId="48" xfId="0" applyFont="1" applyFill="1" applyBorder="1" applyAlignment="1">
      <alignment/>
    </xf>
    <xf numFmtId="0" fontId="12" fillId="0" borderId="49" xfId="0" applyFont="1" applyFill="1" applyBorder="1" applyAlignment="1">
      <alignment/>
    </xf>
    <xf numFmtId="0" fontId="12" fillId="0" borderId="60" xfId="0" applyFont="1" applyFill="1" applyBorder="1" applyAlignment="1">
      <alignment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8" fillId="17" borderId="53" xfId="0" applyFont="1" applyFill="1" applyBorder="1" applyAlignment="1" applyProtection="1">
      <alignment horizontal="left"/>
      <protection/>
    </xf>
    <xf numFmtId="0" fontId="0" fillId="17" borderId="42" xfId="0" applyFont="1" applyFill="1" applyBorder="1" applyAlignment="1">
      <alignment/>
    </xf>
    <xf numFmtId="0" fontId="0" fillId="0" borderId="43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0" xfId="0" applyFont="1" applyBorder="1" applyAlignment="1">
      <alignment/>
    </xf>
    <xf numFmtId="0" fontId="11" fillId="23" borderId="40" xfId="0" applyFont="1" applyFill="1" applyBorder="1" applyAlignment="1">
      <alignment/>
    </xf>
    <xf numFmtId="172" fontId="6" fillId="0" borderId="0" xfId="33" applyNumberFormat="1" applyFont="1" applyFill="1" applyBorder="1" applyAlignment="1" applyProtection="1">
      <alignment/>
      <protection hidden="1"/>
    </xf>
    <xf numFmtId="0" fontId="4" fillId="0" borderId="50" xfId="0" applyFont="1" applyBorder="1" applyAlignment="1" applyProtection="1">
      <alignment/>
      <protection/>
    </xf>
    <xf numFmtId="0" fontId="4" fillId="0" borderId="51" xfId="0" applyFont="1" applyBorder="1" applyAlignment="1" applyProtection="1">
      <alignment/>
      <protection/>
    </xf>
    <xf numFmtId="0" fontId="4" fillId="0" borderId="52" xfId="0" applyFont="1" applyBorder="1" applyAlignment="1" applyProtection="1">
      <alignment/>
      <protection/>
    </xf>
    <xf numFmtId="0" fontId="11" fillId="0" borderId="64" xfId="0" applyFont="1" applyFill="1" applyBorder="1" applyAlignment="1">
      <alignment/>
    </xf>
    <xf numFmtId="0" fontId="8" fillId="0" borderId="64" xfId="0" applyFont="1" applyFill="1" applyBorder="1" applyAlignment="1">
      <alignment/>
    </xf>
    <xf numFmtId="0" fontId="8" fillId="0" borderId="65" xfId="0" applyFont="1" applyFill="1" applyBorder="1" applyAlignment="1">
      <alignment/>
    </xf>
    <xf numFmtId="0" fontId="4" fillId="0" borderId="4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Alignment="1">
      <alignment/>
    </xf>
    <xf numFmtId="2" fontId="5" fillId="16" borderId="10" xfId="0" applyNumberFormat="1" applyFont="1" applyFill="1" applyBorder="1" applyAlignment="1">
      <alignment horizontal="center"/>
    </xf>
    <xf numFmtId="2" fontId="0" fillId="16" borderId="1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6" fillId="0" borderId="19" xfId="0" applyNumberFormat="1" applyFont="1" applyBorder="1" applyAlignment="1" applyProtection="1">
      <alignment horizontal="left"/>
      <protection hidden="1"/>
    </xf>
    <xf numFmtId="2" fontId="0" fillId="0" borderId="19" xfId="0" applyNumberFormat="1" applyBorder="1" applyAlignment="1">
      <alignment/>
    </xf>
    <xf numFmtId="2" fontId="6" fillId="0" borderId="20" xfId="0" applyNumberFormat="1" applyFont="1" applyBorder="1" applyAlignment="1" applyProtection="1">
      <alignment horizontal="left"/>
      <protection/>
    </xf>
    <xf numFmtId="2" fontId="0" fillId="0" borderId="20" xfId="0" applyNumberFormat="1" applyBorder="1" applyAlignment="1">
      <alignment/>
    </xf>
    <xf numFmtId="2" fontId="6" fillId="0" borderId="0" xfId="0" applyNumberFormat="1" applyFont="1" applyBorder="1" applyAlignment="1" applyProtection="1">
      <alignment horizontal="left"/>
      <protection/>
    </xf>
    <xf numFmtId="2" fontId="6" fillId="0" borderId="19" xfId="0" applyNumberFormat="1" applyFont="1" applyBorder="1" applyAlignment="1" applyProtection="1">
      <alignment horizontal="left"/>
      <protection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8" fillId="0" borderId="29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/>
    </xf>
    <xf numFmtId="2" fontId="0" fillId="19" borderId="0" xfId="0" applyNumberFormat="1" applyFill="1" applyAlignment="1">
      <alignment/>
    </xf>
    <xf numFmtId="2" fontId="8" fillId="0" borderId="0" xfId="0" applyNumberFormat="1" applyFont="1" applyFill="1" applyBorder="1" applyAlignment="1">
      <alignment horizontal="center"/>
    </xf>
    <xf numFmtId="2" fontId="8" fillId="0" borderId="29" xfId="0" applyNumberFormat="1" applyFont="1" applyFill="1" applyBorder="1" applyAlignment="1">
      <alignment/>
    </xf>
    <xf numFmtId="2" fontId="8" fillId="16" borderId="29" xfId="0" applyNumberFormat="1" applyFont="1" applyFill="1" applyBorder="1" applyAlignment="1">
      <alignment/>
    </xf>
    <xf numFmtId="2" fontId="8" fillId="0" borderId="0" xfId="0" applyNumberFormat="1" applyFont="1" applyAlignment="1">
      <alignment horizontal="center"/>
    </xf>
    <xf numFmtId="2" fontId="0" fillId="0" borderId="11" xfId="0" applyNumberFormat="1" applyFont="1" applyFill="1" applyBorder="1" applyAlignment="1">
      <alignment horizontal="left" vertical="center"/>
    </xf>
    <xf numFmtId="2" fontId="0" fillId="0" borderId="66" xfId="0" applyNumberFormat="1" applyFill="1" applyBorder="1" applyAlignment="1" applyProtection="1">
      <alignment/>
      <protection locked="0"/>
    </xf>
    <xf numFmtId="2" fontId="0" fillId="16" borderId="11" xfId="0" applyNumberFormat="1" applyFill="1" applyBorder="1" applyAlignment="1">
      <alignment/>
    </xf>
    <xf numFmtId="2" fontId="0" fillId="0" borderId="11" xfId="0" applyNumberFormat="1" applyBorder="1" applyAlignment="1" applyProtection="1">
      <alignment/>
      <protection locked="0"/>
    </xf>
    <xf numFmtId="2" fontId="8" fillId="16" borderId="67" xfId="0" applyNumberFormat="1" applyFont="1" applyFill="1" applyBorder="1" applyAlignment="1">
      <alignment/>
    </xf>
    <xf numFmtId="2" fontId="8" fillId="16" borderId="68" xfId="0" applyNumberFormat="1" applyFont="1" applyFill="1" applyBorder="1" applyAlignment="1">
      <alignment/>
    </xf>
    <xf numFmtId="2" fontId="8" fillId="16" borderId="68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left" vertical="center"/>
    </xf>
    <xf numFmtId="2" fontId="0" fillId="0" borderId="69" xfId="0" applyNumberFormat="1" applyFill="1" applyBorder="1" applyAlignment="1" applyProtection="1">
      <alignment/>
      <protection locked="0"/>
    </xf>
    <xf numFmtId="2" fontId="0" fillId="16" borderId="13" xfId="0" applyNumberFormat="1" applyFill="1" applyBorder="1" applyAlignment="1">
      <alignment/>
    </xf>
    <xf numFmtId="2" fontId="0" fillId="0" borderId="13" xfId="0" applyNumberFormat="1" applyBorder="1" applyAlignment="1" applyProtection="1">
      <alignment/>
      <protection locked="0"/>
    </xf>
    <xf numFmtId="2" fontId="0" fillId="16" borderId="32" xfId="0" applyNumberFormat="1" applyFill="1" applyBorder="1" applyAlignment="1">
      <alignment/>
    </xf>
    <xf numFmtId="2" fontId="0" fillId="16" borderId="70" xfId="0" applyNumberFormat="1" applyFill="1" applyBorder="1" applyAlignment="1">
      <alignment/>
    </xf>
    <xf numFmtId="2" fontId="0" fillId="16" borderId="66" xfId="0" applyNumberFormat="1" applyFill="1" applyBorder="1" applyAlignment="1">
      <alignment/>
    </xf>
    <xf numFmtId="2" fontId="0" fillId="0" borderId="13" xfId="0" applyNumberFormat="1" applyFill="1" applyBorder="1" applyAlignment="1" applyProtection="1">
      <alignment/>
      <protection locked="0"/>
    </xf>
    <xf numFmtId="2" fontId="0" fillId="16" borderId="14" xfId="0" applyNumberFormat="1" applyFill="1" applyBorder="1" applyAlignment="1">
      <alignment/>
    </xf>
    <xf numFmtId="2" fontId="0" fillId="16" borderId="71" xfId="0" applyNumberFormat="1" applyFill="1" applyBorder="1" applyAlignment="1">
      <alignment/>
    </xf>
    <xf numFmtId="2" fontId="0" fillId="16" borderId="69" xfId="0" applyNumberFormat="1" applyFill="1" applyBorder="1" applyAlignment="1">
      <alignment/>
    </xf>
    <xf numFmtId="2" fontId="0" fillId="16" borderId="17" xfId="0" applyNumberFormat="1" applyFill="1" applyBorder="1" applyAlignment="1">
      <alignment/>
    </xf>
    <xf numFmtId="2" fontId="0" fillId="16" borderId="18" xfId="0" applyNumberFormat="1" applyFill="1" applyBorder="1" applyAlignment="1">
      <alignment/>
    </xf>
    <xf numFmtId="2" fontId="0" fillId="16" borderId="72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2" fontId="0" fillId="16" borderId="29" xfId="0" applyNumberFormat="1" applyFill="1" applyBorder="1" applyAlignment="1">
      <alignment/>
    </xf>
    <xf numFmtId="2" fontId="0" fillId="0" borderId="15" xfId="0" applyNumberFormat="1" applyFont="1" applyFill="1" applyBorder="1" applyAlignment="1">
      <alignment horizontal="left" vertical="center"/>
    </xf>
    <xf numFmtId="2" fontId="0" fillId="0" borderId="21" xfId="0" applyNumberFormat="1" applyFill="1" applyBorder="1" applyAlignment="1" applyProtection="1">
      <alignment/>
      <protection locked="0"/>
    </xf>
    <xf numFmtId="2" fontId="0" fillId="16" borderId="15" xfId="0" applyNumberFormat="1" applyFill="1" applyBorder="1" applyAlignment="1">
      <alignment/>
    </xf>
    <xf numFmtId="2" fontId="0" fillId="0" borderId="15" xfId="0" applyNumberFormat="1" applyFill="1" applyBorder="1" applyAlignment="1" applyProtection="1">
      <alignment/>
      <protection locked="0"/>
    </xf>
    <xf numFmtId="2" fontId="0" fillId="0" borderId="18" xfId="0" applyNumberFormat="1" applyFont="1" applyFill="1" applyBorder="1" applyAlignment="1">
      <alignment horizontal="left" vertical="center"/>
    </xf>
    <xf numFmtId="2" fontId="0" fillId="0" borderId="72" xfId="0" applyNumberFormat="1" applyFill="1" applyBorder="1" applyAlignment="1" applyProtection="1">
      <alignment/>
      <protection locked="0"/>
    </xf>
    <xf numFmtId="2" fontId="0" fillId="0" borderId="18" xfId="0" applyNumberForma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>
      <alignment/>
    </xf>
    <xf numFmtId="2" fontId="0" fillId="0" borderId="66" xfId="0" applyNumberFormat="1" applyBorder="1" applyAlignment="1" applyProtection="1">
      <alignment/>
      <protection locked="0"/>
    </xf>
    <xf numFmtId="2" fontId="0" fillId="0" borderId="11" xfId="0" applyNumberFormat="1" applyFill="1" applyBorder="1" applyAlignment="1" applyProtection="1">
      <alignment/>
      <protection locked="0"/>
    </xf>
    <xf numFmtId="2" fontId="22" fillId="0" borderId="0" xfId="0" applyNumberFormat="1" applyFont="1" applyAlignment="1">
      <alignment horizontal="center" vertical="center" wrapText="1"/>
    </xf>
    <xf numFmtId="2" fontId="0" fillId="24" borderId="11" xfId="0" applyNumberFormat="1" applyFill="1" applyBorder="1" applyAlignment="1" applyProtection="1">
      <alignment/>
      <protection locked="0"/>
    </xf>
    <xf numFmtId="2" fontId="0" fillId="24" borderId="13" xfId="0" applyNumberFormat="1" applyFill="1" applyBorder="1" applyAlignment="1" applyProtection="1">
      <alignment/>
      <protection locked="0"/>
    </xf>
    <xf numFmtId="2" fontId="0" fillId="16" borderId="73" xfId="0" applyNumberFormat="1" applyFill="1" applyBorder="1" applyAlignment="1">
      <alignment/>
    </xf>
    <xf numFmtId="2" fontId="8" fillId="0" borderId="68" xfId="0" applyNumberFormat="1" applyFont="1" applyFill="1" applyBorder="1" applyAlignment="1">
      <alignment/>
    </xf>
    <xf numFmtId="2" fontId="0" fillId="24" borderId="66" xfId="0" applyNumberFormat="1" applyFill="1" applyBorder="1" applyAlignment="1" applyProtection="1">
      <alignment/>
      <protection locked="0"/>
    </xf>
    <xf numFmtId="2" fontId="0" fillId="24" borderId="69" xfId="0" applyNumberFormat="1" applyFill="1" applyBorder="1" applyAlignment="1" applyProtection="1">
      <alignment/>
      <protection locked="0"/>
    </xf>
    <xf numFmtId="2" fontId="8" fillId="0" borderId="0" xfId="0" applyNumberFormat="1" applyFont="1" applyAlignment="1">
      <alignment horizontal="right"/>
    </xf>
    <xf numFmtId="2" fontId="23" fillId="0" borderId="69" xfId="0" applyNumberFormat="1" applyFont="1" applyFill="1" applyBorder="1" applyAlignment="1" applyProtection="1">
      <alignment/>
      <protection locked="0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69" xfId="0" applyNumberFormat="1" applyBorder="1" applyAlignment="1" applyProtection="1">
      <alignment/>
      <protection locked="0"/>
    </xf>
    <xf numFmtId="2" fontId="0" fillId="0" borderId="74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0" fillId="16" borderId="32" xfId="0" applyNumberFormat="1" applyFill="1" applyBorder="1" applyAlignment="1" applyProtection="1">
      <alignment/>
      <protection locked="0"/>
    </xf>
    <xf numFmtId="2" fontId="0" fillId="16" borderId="66" xfId="0" applyNumberFormat="1" applyFill="1" applyBorder="1" applyAlignment="1" applyProtection="1">
      <alignment/>
      <protection locked="0"/>
    </xf>
    <xf numFmtId="2" fontId="0" fillId="16" borderId="14" xfId="0" applyNumberFormat="1" applyFill="1" applyBorder="1" applyAlignment="1" applyProtection="1">
      <alignment/>
      <protection locked="0"/>
    </xf>
    <xf numFmtId="2" fontId="0" fillId="16" borderId="69" xfId="0" applyNumberFormat="1" applyFill="1" applyBorder="1" applyAlignment="1" applyProtection="1">
      <alignment/>
      <protection locked="0"/>
    </xf>
    <xf numFmtId="2" fontId="0" fillId="16" borderId="17" xfId="0" applyNumberFormat="1" applyFill="1" applyBorder="1" applyAlignment="1" applyProtection="1">
      <alignment/>
      <protection locked="0"/>
    </xf>
    <xf numFmtId="2" fontId="0" fillId="16" borderId="72" xfId="0" applyNumberFormat="1" applyFill="1" applyBorder="1" applyAlignment="1" applyProtection="1">
      <alignment/>
      <protection locked="0"/>
    </xf>
    <xf numFmtId="2" fontId="4" fillId="0" borderId="50" xfId="0" applyNumberFormat="1" applyFont="1" applyBorder="1" applyAlignment="1" applyProtection="1">
      <alignment horizontal="left"/>
      <protection/>
    </xf>
    <xf numFmtId="2" fontId="4" fillId="0" borderId="51" xfId="0" applyNumberFormat="1" applyFont="1" applyBorder="1" applyAlignment="1" applyProtection="1">
      <alignment horizontal="center"/>
      <protection/>
    </xf>
    <xf numFmtId="2" fontId="0" fillId="0" borderId="51" xfId="0" applyNumberFormat="1" applyBorder="1" applyAlignment="1">
      <alignment/>
    </xf>
    <xf numFmtId="2" fontId="0" fillId="0" borderId="52" xfId="0" applyNumberFormat="1" applyBorder="1" applyAlignment="1">
      <alignment/>
    </xf>
    <xf numFmtId="2" fontId="21" fillId="16" borderId="53" xfId="0" applyNumberFormat="1" applyFont="1" applyFill="1" applyBorder="1" applyAlignment="1" applyProtection="1">
      <alignment horizontal="left"/>
      <protection/>
    </xf>
    <xf numFmtId="2" fontId="0" fillId="16" borderId="42" xfId="0" applyNumberFormat="1" applyFill="1" applyBorder="1" applyAlignment="1">
      <alignment horizontal="center"/>
    </xf>
    <xf numFmtId="2" fontId="11" fillId="0" borderId="54" xfId="0" applyNumberFormat="1" applyFont="1" applyBorder="1" applyAlignment="1" applyProtection="1">
      <alignment horizontal="left"/>
      <protection hidden="1"/>
    </xf>
    <xf numFmtId="2" fontId="0" fillId="0" borderId="43" xfId="0" applyNumberFormat="1" applyBorder="1" applyAlignment="1">
      <alignment/>
    </xf>
    <xf numFmtId="2" fontId="12" fillId="0" borderId="55" xfId="0" applyNumberFormat="1" applyFont="1" applyBorder="1" applyAlignment="1" applyProtection="1">
      <alignment horizontal="left"/>
      <protection/>
    </xf>
    <xf numFmtId="2" fontId="0" fillId="0" borderId="56" xfId="0" applyNumberFormat="1" applyBorder="1" applyAlignment="1">
      <alignment/>
    </xf>
    <xf numFmtId="2" fontId="11" fillId="0" borderId="40" xfId="0" applyNumberFormat="1" applyFont="1" applyBorder="1" applyAlignment="1" applyProtection="1">
      <alignment horizontal="left"/>
      <protection/>
    </xf>
    <xf numFmtId="2" fontId="0" fillId="0" borderId="41" xfId="0" applyNumberFormat="1" applyBorder="1" applyAlignment="1">
      <alignment/>
    </xf>
    <xf numFmtId="2" fontId="11" fillId="0" borderId="54" xfId="0" applyNumberFormat="1" applyFont="1" applyBorder="1" applyAlignment="1" applyProtection="1">
      <alignment horizontal="left"/>
      <protection/>
    </xf>
    <xf numFmtId="2" fontId="12" fillId="0" borderId="40" xfId="0" applyNumberFormat="1" applyFont="1" applyBorder="1" applyAlignment="1" applyProtection="1">
      <alignment horizontal="left"/>
      <protection/>
    </xf>
    <xf numFmtId="2" fontId="11" fillId="0" borderId="55" xfId="0" applyNumberFormat="1" applyFont="1" applyBorder="1" applyAlignment="1" applyProtection="1">
      <alignment horizontal="left"/>
      <protection/>
    </xf>
    <xf numFmtId="2" fontId="6" fillId="0" borderId="40" xfId="0" applyNumberFormat="1" applyFont="1" applyBorder="1" applyAlignment="1" applyProtection="1">
      <alignment horizontal="left"/>
      <protection/>
    </xf>
    <xf numFmtId="2" fontId="6" fillId="0" borderId="57" xfId="0" applyNumberFormat="1" applyFont="1" applyBorder="1" applyAlignment="1">
      <alignment horizontal="left"/>
    </xf>
    <xf numFmtId="2" fontId="7" fillId="0" borderId="58" xfId="0" applyNumberFormat="1" applyFont="1" applyBorder="1" applyAlignment="1">
      <alignment horizontal="center"/>
    </xf>
    <xf numFmtId="2" fontId="0" fillId="0" borderId="58" xfId="0" applyNumberFormat="1" applyBorder="1" applyAlignment="1">
      <alignment/>
    </xf>
    <xf numFmtId="2" fontId="0" fillId="0" borderId="59" xfId="0" applyNumberFormat="1" applyBorder="1" applyAlignment="1">
      <alignment/>
    </xf>
    <xf numFmtId="0" fontId="11" fillId="23" borderId="0" xfId="0" applyFont="1" applyFill="1" applyBorder="1" applyAlignment="1">
      <alignment/>
    </xf>
    <xf numFmtId="0" fontId="11" fillId="23" borderId="49" xfId="0" applyFont="1" applyFill="1" applyBorder="1" applyAlignment="1" applyProtection="1">
      <alignment wrapText="1"/>
      <protection hidden="1"/>
    </xf>
    <xf numFmtId="0" fontId="12" fillId="0" borderId="48" xfId="0" applyFont="1" applyBorder="1" applyAlignment="1" applyProtection="1">
      <alignment horizontal="left"/>
      <protection hidden="1"/>
    </xf>
    <xf numFmtId="0" fontId="0" fillId="0" borderId="49" xfId="0" applyFont="1" applyBorder="1" applyAlignment="1" applyProtection="1">
      <alignment horizontal="left" wrapText="1"/>
      <protection hidden="1"/>
    </xf>
    <xf numFmtId="0" fontId="0" fillId="0" borderId="60" xfId="0" applyFont="1" applyBorder="1" applyAlignment="1">
      <alignment/>
    </xf>
    <xf numFmtId="0" fontId="19" fillId="23" borderId="50" xfId="0" applyFont="1" applyFill="1" applyBorder="1" applyAlignment="1">
      <alignment/>
    </xf>
    <xf numFmtId="0" fontId="19" fillId="23" borderId="51" xfId="0" applyFont="1" applyFill="1" applyBorder="1" applyAlignment="1">
      <alignment/>
    </xf>
    <xf numFmtId="0" fontId="11" fillId="23" borderId="48" xfId="0" applyFont="1" applyFill="1" applyBorder="1" applyAlignment="1" applyProtection="1">
      <alignment wrapText="1"/>
      <protection hidden="1"/>
    </xf>
    <xf numFmtId="0" fontId="12" fillId="0" borderId="11" xfId="0" applyFont="1" applyFill="1" applyBorder="1" applyAlignment="1" applyProtection="1">
      <alignment horizontal="right"/>
      <protection locked="0"/>
    </xf>
    <xf numFmtId="2" fontId="12" fillId="0" borderId="11" xfId="0" applyNumberFormat="1" applyFont="1" applyFill="1" applyBorder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right" wrapText="1"/>
      <protection locked="0"/>
    </xf>
    <xf numFmtId="0" fontId="12" fillId="0" borderId="15" xfId="0" applyFont="1" applyFill="1" applyBorder="1" applyAlignment="1" applyProtection="1">
      <alignment horizontal="right" wrapText="1"/>
      <protection locked="0"/>
    </xf>
    <xf numFmtId="0" fontId="13" fillId="17" borderId="11" xfId="0" applyFont="1" applyFill="1" applyBorder="1" applyAlignment="1" applyProtection="1">
      <alignment horizontal="left" vertical="top"/>
      <protection hidden="1"/>
    </xf>
    <xf numFmtId="0" fontId="12" fillId="17" borderId="12" xfId="0" applyFont="1" applyFill="1" applyBorder="1" applyAlignment="1" applyProtection="1">
      <alignment horizontal="right"/>
      <protection locked="0"/>
    </xf>
    <xf numFmtId="2" fontId="12" fillId="17" borderId="11" xfId="0" applyNumberFormat="1" applyFont="1" applyFill="1" applyBorder="1" applyAlignment="1" applyProtection="1">
      <alignment horizontal="center"/>
      <protection hidden="1"/>
    </xf>
    <xf numFmtId="0" fontId="12" fillId="17" borderId="11" xfId="0" applyFont="1" applyFill="1" applyBorder="1" applyAlignment="1" applyProtection="1">
      <alignment horizontal="right"/>
      <protection locked="0"/>
    </xf>
    <xf numFmtId="0" fontId="13" fillId="17" borderId="13" xfId="0" applyFont="1" applyFill="1" applyBorder="1" applyAlignment="1" applyProtection="1">
      <alignment horizontal="left" vertical="top"/>
      <protection hidden="1"/>
    </xf>
    <xf numFmtId="0" fontId="12" fillId="17" borderId="13" xfId="0" applyFont="1" applyFill="1" applyBorder="1" applyAlignment="1" applyProtection="1">
      <alignment horizontal="right"/>
      <protection locked="0"/>
    </xf>
    <xf numFmtId="0" fontId="12" fillId="17" borderId="13" xfId="0" applyFont="1" applyFill="1" applyBorder="1" applyAlignment="1" applyProtection="1">
      <alignment horizontal="left" vertical="top"/>
      <protection hidden="1"/>
    </xf>
    <xf numFmtId="0" fontId="12" fillId="17" borderId="18" xfId="0" applyFont="1" applyFill="1" applyBorder="1" applyAlignment="1" applyProtection="1">
      <alignment horizontal="left" vertical="top"/>
      <protection hidden="1"/>
    </xf>
    <xf numFmtId="0" fontId="11" fillId="17" borderId="29" xfId="0" applyFont="1" applyFill="1" applyBorder="1" applyAlignment="1" applyProtection="1">
      <alignment horizontal="left" vertical="center"/>
      <protection locked="0"/>
    </xf>
    <xf numFmtId="0" fontId="14" fillId="17" borderId="31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>
      <alignment horizontal="left" vertical="center"/>
    </xf>
    <xf numFmtId="2" fontId="0" fillId="17" borderId="13" xfId="0" applyNumberFormat="1" applyFill="1" applyBorder="1" applyAlignment="1">
      <alignment/>
    </xf>
    <xf numFmtId="2" fontId="0" fillId="19" borderId="0" xfId="0" applyNumberFormat="1" applyFill="1" applyAlignment="1">
      <alignment/>
    </xf>
    <xf numFmtId="2" fontId="8" fillId="16" borderId="19" xfId="0" applyNumberFormat="1" applyFont="1" applyFill="1" applyBorder="1" applyAlignment="1">
      <alignment/>
    </xf>
    <xf numFmtId="2" fontId="0" fillId="19" borderId="75" xfId="0" applyNumberFormat="1" applyFill="1" applyBorder="1" applyAlignment="1">
      <alignment/>
    </xf>
    <xf numFmtId="2" fontId="0" fillId="19" borderId="75" xfId="0" applyNumberFormat="1" applyFont="1" applyFill="1" applyBorder="1" applyAlignment="1">
      <alignment/>
    </xf>
    <xf numFmtId="2" fontId="0" fillId="19" borderId="75" xfId="0" applyNumberFormat="1" applyFill="1" applyBorder="1" applyAlignment="1">
      <alignment/>
    </xf>
    <xf numFmtId="0" fontId="6" fillId="17" borderId="11" xfId="0" applyFont="1" applyFill="1" applyBorder="1" applyAlignment="1" applyProtection="1">
      <alignment horizontal="center" vertical="center" wrapText="1"/>
      <protection locked="0"/>
    </xf>
    <xf numFmtId="0" fontId="6" fillId="17" borderId="29" xfId="0" applyFont="1" applyFill="1" applyBorder="1" applyAlignment="1" applyProtection="1">
      <alignment horizontal="center" vertical="center" wrapText="1"/>
      <protection locked="0"/>
    </xf>
    <xf numFmtId="0" fontId="6" fillId="17" borderId="11" xfId="0" applyFont="1" applyFill="1" applyBorder="1" applyAlignment="1" applyProtection="1">
      <alignment horizontal="center" vertical="center"/>
      <protection locked="0"/>
    </xf>
    <xf numFmtId="0" fontId="6" fillId="17" borderId="29" xfId="0" applyFont="1" applyFill="1" applyBorder="1" applyAlignment="1" applyProtection="1">
      <alignment horizontal="center"/>
      <protection locked="0"/>
    </xf>
    <xf numFmtId="0" fontId="7" fillId="17" borderId="29" xfId="0" applyFont="1" applyFill="1" applyBorder="1" applyAlignment="1" applyProtection="1">
      <alignment horizontal="right"/>
      <protection locked="0"/>
    </xf>
    <xf numFmtId="2" fontId="7" fillId="17" borderId="29" xfId="0" applyNumberFormat="1" applyFont="1" applyFill="1" applyBorder="1" applyAlignment="1" applyProtection="1">
      <alignment horizontal="center"/>
      <protection locked="0"/>
    </xf>
    <xf numFmtId="0" fontId="7" fillId="17" borderId="11" xfId="0" applyFont="1" applyFill="1" applyBorder="1" applyAlignment="1" applyProtection="1">
      <alignment horizontal="center" vertical="top"/>
      <protection locked="0"/>
    </xf>
    <xf numFmtId="0" fontId="7" fillId="17" borderId="13" xfId="0" applyFont="1" applyFill="1" applyBorder="1" applyAlignment="1" applyProtection="1">
      <alignment horizontal="center" vertical="top"/>
      <protection locked="0"/>
    </xf>
    <xf numFmtId="0" fontId="7" fillId="17" borderId="14" xfId="0" applyFont="1" applyFill="1" applyBorder="1" applyAlignment="1" applyProtection="1">
      <alignment horizontal="center" vertical="top"/>
      <protection locked="0"/>
    </xf>
    <xf numFmtId="0" fontId="6" fillId="17" borderId="12" xfId="0" applyFont="1" applyFill="1" applyBorder="1" applyAlignment="1" applyProtection="1">
      <alignment horizontal="center" vertical="center" wrapText="1"/>
      <protection locked="0"/>
    </xf>
    <xf numFmtId="0" fontId="6" fillId="17" borderId="12" xfId="0" applyFont="1" applyFill="1" applyBorder="1" applyAlignment="1" applyProtection="1">
      <alignment horizontal="center" vertical="center"/>
      <protection locked="0"/>
    </xf>
    <xf numFmtId="0" fontId="7" fillId="17" borderId="11" xfId="0" applyFont="1" applyFill="1" applyBorder="1" applyAlignment="1" applyProtection="1">
      <alignment horizontal="center"/>
      <protection locked="0"/>
    </xf>
    <xf numFmtId="0" fontId="7" fillId="17" borderId="13" xfId="0" applyFont="1" applyFill="1" applyBorder="1" applyAlignment="1" applyProtection="1">
      <alignment horizontal="center"/>
      <protection locked="0"/>
    </xf>
    <xf numFmtId="0" fontId="7" fillId="17" borderId="18" xfId="0" applyFont="1" applyFill="1" applyBorder="1" applyAlignment="1" applyProtection="1">
      <alignment horizontal="center"/>
      <protection locked="0"/>
    </xf>
    <xf numFmtId="0" fontId="7" fillId="17" borderId="29" xfId="0" applyFont="1" applyFill="1" applyBorder="1" applyAlignment="1" applyProtection="1">
      <alignment horizontal="center"/>
      <protection locked="0"/>
    </xf>
    <xf numFmtId="0" fontId="6" fillId="17" borderId="68" xfId="0" applyFont="1" applyFill="1" applyBorder="1" applyAlignment="1" applyProtection="1">
      <alignment horizontal="center" vertical="center" wrapText="1"/>
      <protection locked="0"/>
    </xf>
    <xf numFmtId="0" fontId="7" fillId="17" borderId="11" xfId="0" applyFont="1" applyFill="1" applyBorder="1" applyAlignment="1" applyProtection="1">
      <alignment horizontal="left" vertical="top"/>
      <protection locked="0"/>
    </xf>
    <xf numFmtId="0" fontId="7" fillId="17" borderId="13" xfId="0" applyFont="1" applyFill="1" applyBorder="1" applyAlignment="1" applyProtection="1">
      <alignment horizontal="left" vertical="top"/>
      <protection locked="0"/>
    </xf>
    <xf numFmtId="0" fontId="7" fillId="17" borderId="18" xfId="0" applyFont="1" applyFill="1" applyBorder="1" applyAlignment="1" applyProtection="1">
      <alignment horizontal="left" vertical="top"/>
      <protection locked="0"/>
    </xf>
    <xf numFmtId="0" fontId="8" fillId="17" borderId="68" xfId="0" applyFont="1" applyFill="1" applyBorder="1" applyAlignment="1" applyProtection="1">
      <alignment horizontal="center" vertical="center"/>
      <protection hidden="1"/>
    </xf>
    <xf numFmtId="0" fontId="8" fillId="17" borderId="31" xfId="0" applyFont="1" applyFill="1" applyBorder="1" applyAlignment="1" applyProtection="1">
      <alignment horizontal="center" vertical="center"/>
      <protection hidden="1"/>
    </xf>
    <xf numFmtId="0" fontId="0" fillId="17" borderId="31" xfId="0" applyFont="1" applyFill="1" applyBorder="1" applyAlignment="1" applyProtection="1">
      <alignment horizontal="center" vertical="center" wrapText="1"/>
      <protection hidden="1"/>
    </xf>
    <xf numFmtId="0" fontId="8" fillId="17" borderId="67" xfId="0" applyFont="1" applyFill="1" applyBorder="1" applyAlignment="1" applyProtection="1">
      <alignment horizontal="center" vertical="center"/>
      <protection hidden="1"/>
    </xf>
    <xf numFmtId="0" fontId="0" fillId="17" borderId="76" xfId="0" applyFont="1" applyFill="1" applyBorder="1" applyAlignment="1" applyProtection="1">
      <alignment horizontal="center" vertical="center" wrapText="1"/>
      <protection hidden="1"/>
    </xf>
    <xf numFmtId="0" fontId="8" fillId="17" borderId="12" xfId="0" applyFont="1" applyFill="1" applyBorder="1" applyAlignment="1" applyProtection="1">
      <alignment horizontal="center"/>
      <protection hidden="1"/>
    </xf>
    <xf numFmtId="0" fontId="8" fillId="17" borderId="13" xfId="0" applyFont="1" applyFill="1" applyBorder="1" applyAlignment="1" applyProtection="1">
      <alignment horizontal="center"/>
      <protection hidden="1"/>
    </xf>
    <xf numFmtId="0" fontId="8" fillId="17" borderId="29" xfId="0" applyFont="1" applyFill="1" applyBorder="1" applyAlignment="1" applyProtection="1">
      <alignment horizontal="center"/>
      <protection hidden="1"/>
    </xf>
    <xf numFmtId="0" fontId="8" fillId="17" borderId="11" xfId="0" applyFont="1" applyFill="1" applyBorder="1" applyAlignment="1" applyProtection="1">
      <alignment horizontal="center"/>
      <protection hidden="1"/>
    </xf>
    <xf numFmtId="0" fontId="8" fillId="17" borderId="29" xfId="0" applyFont="1" applyFill="1" applyBorder="1" applyAlignment="1" applyProtection="1">
      <alignment horizontal="center"/>
      <protection/>
    </xf>
    <xf numFmtId="2" fontId="0" fillId="17" borderId="77" xfId="0" applyNumberFormat="1" applyFont="1" applyFill="1" applyBorder="1" applyAlignment="1" applyProtection="1">
      <alignment horizontal="center"/>
      <protection hidden="1"/>
    </xf>
    <xf numFmtId="2" fontId="0" fillId="17" borderId="78" xfId="0" applyNumberFormat="1" applyFont="1" applyFill="1" applyBorder="1" applyAlignment="1" applyProtection="1">
      <alignment horizontal="center"/>
      <protection hidden="1"/>
    </xf>
    <xf numFmtId="2" fontId="0" fillId="17" borderId="79" xfId="0" applyNumberFormat="1" applyFont="1" applyFill="1" applyBorder="1" applyAlignment="1" applyProtection="1">
      <alignment horizontal="center"/>
      <protection hidden="1"/>
    </xf>
    <xf numFmtId="0" fontId="8" fillId="17" borderId="80" xfId="0" applyFont="1" applyFill="1" applyBorder="1" applyAlignment="1" applyProtection="1">
      <alignment horizontal="center"/>
      <protection/>
    </xf>
    <xf numFmtId="0" fontId="8" fillId="17" borderId="75" xfId="0" applyFont="1" applyFill="1" applyBorder="1" applyAlignment="1" applyProtection="1">
      <alignment horizontal="center"/>
      <protection hidden="1"/>
    </xf>
    <xf numFmtId="2" fontId="0" fillId="17" borderId="81" xfId="0" applyNumberFormat="1" applyFont="1" applyFill="1" applyBorder="1" applyAlignment="1" applyProtection="1">
      <alignment horizontal="center"/>
      <protection hidden="1"/>
    </xf>
    <xf numFmtId="0" fontId="8" fillId="17" borderId="75" xfId="0" applyFont="1" applyFill="1" applyBorder="1" applyAlignment="1" applyProtection="1">
      <alignment horizontal="center" vertical="center"/>
      <protection hidden="1"/>
    </xf>
    <xf numFmtId="0" fontId="8" fillId="17" borderId="15" xfId="0" applyFont="1" applyFill="1" applyBorder="1" applyAlignment="1" applyProtection="1">
      <alignment horizontal="center"/>
      <protection hidden="1"/>
    </xf>
    <xf numFmtId="0" fontId="0" fillId="17" borderId="75" xfId="0" applyFont="1" applyFill="1" applyBorder="1" applyAlignment="1" applyProtection="1">
      <alignment horizontal="center" vertical="center" wrapText="1"/>
      <protection hidden="1"/>
    </xf>
    <xf numFmtId="0" fontId="8" fillId="17" borderId="74" xfId="0" applyFont="1" applyFill="1" applyBorder="1" applyAlignment="1" applyProtection="1">
      <alignment horizontal="center" vertical="center"/>
      <protection hidden="1"/>
    </xf>
    <xf numFmtId="0" fontId="8" fillId="17" borderId="68" xfId="0" applyFont="1" applyFill="1" applyBorder="1" applyAlignment="1" applyProtection="1">
      <alignment horizontal="center"/>
      <protection/>
    </xf>
    <xf numFmtId="0" fontId="9" fillId="17" borderId="75" xfId="0" applyFont="1" applyFill="1" applyBorder="1" applyAlignment="1" applyProtection="1">
      <alignment horizontal="center" vertical="center" wrapText="1"/>
      <protection/>
    </xf>
    <xf numFmtId="0" fontId="8" fillId="17" borderId="11" xfId="0" applyFont="1" applyFill="1" applyBorder="1" applyAlignment="1" applyProtection="1">
      <alignment horizontal="left" vertical="center"/>
      <protection/>
    </xf>
    <xf numFmtId="0" fontId="8" fillId="17" borderId="13" xfId="0" applyFont="1" applyFill="1" applyBorder="1" applyAlignment="1" applyProtection="1">
      <alignment/>
      <protection hidden="1"/>
    </xf>
    <xf numFmtId="0" fontId="8" fillId="17" borderId="18" xfId="0" applyFont="1" applyFill="1" applyBorder="1" applyAlignment="1" applyProtection="1">
      <alignment/>
      <protection hidden="1"/>
    </xf>
    <xf numFmtId="0" fontId="8" fillId="17" borderId="75" xfId="0" applyFont="1" applyFill="1" applyBorder="1" applyAlignment="1" applyProtection="1">
      <alignment/>
      <protection hidden="1"/>
    </xf>
    <xf numFmtId="0" fontId="8" fillId="17" borderId="80" xfId="0" applyFont="1" applyFill="1" applyBorder="1" applyAlignment="1" applyProtection="1">
      <alignment horizontal="center" vertical="center"/>
      <protection/>
    </xf>
    <xf numFmtId="2" fontId="0" fillId="17" borderId="77" xfId="0" applyNumberFormat="1" applyFont="1" applyFill="1" applyBorder="1" applyAlignment="1" applyProtection="1">
      <alignment horizontal="center" vertical="center"/>
      <protection/>
    </xf>
    <xf numFmtId="0" fontId="8" fillId="17" borderId="68" xfId="0" applyFont="1" applyFill="1" applyBorder="1" applyAlignment="1" applyProtection="1">
      <alignment horizontal="center" vertical="center"/>
      <protection/>
    </xf>
    <xf numFmtId="0" fontId="8" fillId="17" borderId="75" xfId="0" applyFont="1" applyFill="1" applyBorder="1" applyAlignment="1" applyProtection="1">
      <alignment horizontal="center" vertical="center"/>
      <protection/>
    </xf>
    <xf numFmtId="0" fontId="8" fillId="17" borderId="29" xfId="0" applyFont="1" applyFill="1" applyBorder="1" applyAlignment="1" applyProtection="1">
      <alignment horizontal="center" vertical="center"/>
      <protection locked="0"/>
    </xf>
    <xf numFmtId="2" fontId="0" fillId="17" borderId="77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left" vertical="top"/>
      <protection hidden="1"/>
    </xf>
    <xf numFmtId="0" fontId="0" fillId="0" borderId="0" xfId="0" applyFont="1" applyFill="1" applyAlignment="1">
      <alignment/>
    </xf>
    <xf numFmtId="0" fontId="11" fillId="0" borderId="0" xfId="0" applyFont="1" applyAlignment="1" applyProtection="1">
      <alignment horizontal="center"/>
      <protection locked="0"/>
    </xf>
    <xf numFmtId="2" fontId="7" fillId="0" borderId="0" xfId="0" applyNumberFormat="1" applyFont="1" applyFill="1" applyBorder="1" applyAlignment="1">
      <alignment horizontal="center"/>
    </xf>
    <xf numFmtId="2" fontId="0" fillId="0" borderId="32" xfId="0" applyNumberFormat="1" applyFont="1" applyFill="1" applyBorder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14" xfId="0" applyNumberFormat="1" applyFill="1" applyBorder="1" applyAlignment="1">
      <alignment/>
    </xf>
    <xf numFmtId="2" fontId="0" fillId="0" borderId="30" xfId="0" applyNumberFormat="1" applyFont="1" applyFill="1" applyBorder="1" applyAlignment="1">
      <alignment/>
    </xf>
    <xf numFmtId="2" fontId="0" fillId="0" borderId="17" xfId="0" applyNumberFormat="1" applyFill="1" applyBorder="1" applyAlignment="1">
      <alignment/>
    </xf>
    <xf numFmtId="2" fontId="0" fillId="17" borderId="32" xfId="0" applyNumberFormat="1" applyFont="1" applyFill="1" applyBorder="1" applyAlignment="1">
      <alignment/>
    </xf>
    <xf numFmtId="2" fontId="0" fillId="17" borderId="14" xfId="0" applyNumberFormat="1" applyFill="1" applyBorder="1" applyAlignment="1">
      <alignment/>
    </xf>
    <xf numFmtId="2" fontId="0" fillId="17" borderId="14" xfId="0" applyNumberFormat="1" applyFont="1" applyFill="1" applyBorder="1" applyAlignment="1">
      <alignment/>
    </xf>
    <xf numFmtId="2" fontId="0" fillId="17" borderId="17" xfId="0" applyNumberFormat="1" applyFill="1" applyBorder="1" applyAlignment="1">
      <alignment/>
    </xf>
    <xf numFmtId="2" fontId="0" fillId="17" borderId="11" xfId="0" applyNumberFormat="1" applyFont="1" applyFill="1" applyBorder="1" applyAlignment="1">
      <alignment/>
    </xf>
    <xf numFmtId="2" fontId="0" fillId="17" borderId="13" xfId="0" applyNumberFormat="1" applyFont="1" applyFill="1" applyBorder="1" applyAlignment="1">
      <alignment/>
    </xf>
    <xf numFmtId="2" fontId="0" fillId="17" borderId="18" xfId="0" applyNumberFormat="1" applyFill="1" applyBorder="1" applyAlignment="1">
      <alignment/>
    </xf>
    <xf numFmtId="2" fontId="8" fillId="17" borderId="67" xfId="0" applyNumberFormat="1" applyFont="1" applyFill="1" applyBorder="1" applyAlignment="1">
      <alignment/>
    </xf>
    <xf numFmtId="2" fontId="0" fillId="17" borderId="11" xfId="0" applyNumberFormat="1" applyFill="1" applyBorder="1" applyAlignment="1">
      <alignment/>
    </xf>
    <xf numFmtId="2" fontId="8" fillId="17" borderId="68" xfId="0" applyNumberFormat="1" applyFont="1" applyFill="1" applyBorder="1" applyAlignment="1">
      <alignment/>
    </xf>
    <xf numFmtId="2" fontId="0" fillId="17" borderId="32" xfId="0" applyNumberFormat="1" applyFill="1" applyBorder="1" applyAlignment="1">
      <alignment/>
    </xf>
    <xf numFmtId="2" fontId="0" fillId="17" borderId="66" xfId="0" applyNumberFormat="1" applyFill="1" applyBorder="1" applyAlignment="1">
      <alignment/>
    </xf>
    <xf numFmtId="2" fontId="0" fillId="17" borderId="69" xfId="0" applyNumberFormat="1" applyFill="1" applyBorder="1" applyAlignment="1">
      <alignment/>
    </xf>
    <xf numFmtId="2" fontId="0" fillId="17" borderId="66" xfId="0" applyNumberFormat="1" applyFont="1" applyFill="1" applyBorder="1" applyAlignment="1">
      <alignment/>
    </xf>
    <xf numFmtId="2" fontId="0" fillId="17" borderId="69" xfId="0" applyNumberFormat="1" applyFont="1" applyFill="1" applyBorder="1" applyAlignment="1">
      <alignment/>
    </xf>
    <xf numFmtId="2" fontId="0" fillId="17" borderId="71" xfId="0" applyNumberFormat="1" applyFill="1" applyBorder="1" applyAlignment="1">
      <alignment/>
    </xf>
    <xf numFmtId="2" fontId="0" fillId="17" borderId="72" xfId="0" applyNumberFormat="1" applyFill="1" applyBorder="1" applyAlignment="1">
      <alignment/>
    </xf>
    <xf numFmtId="2" fontId="0" fillId="17" borderId="11" xfId="0" applyNumberFormat="1" applyFont="1" applyFill="1" applyBorder="1" applyAlignment="1">
      <alignment horizontal="left" vertical="center"/>
    </xf>
    <xf numFmtId="2" fontId="0" fillId="17" borderId="13" xfId="0" applyNumberFormat="1" applyFont="1" applyFill="1" applyBorder="1" applyAlignment="1">
      <alignment horizontal="left" vertical="center"/>
    </xf>
    <xf numFmtId="2" fontId="0" fillId="17" borderId="30" xfId="0" applyNumberFormat="1" applyFont="1" applyFill="1" applyBorder="1" applyAlignment="1">
      <alignment/>
    </xf>
    <xf numFmtId="2" fontId="0" fillId="17" borderId="15" xfId="0" applyNumberFormat="1" applyFont="1" applyFill="1" applyBorder="1" applyAlignment="1">
      <alignment horizontal="left" vertical="center"/>
    </xf>
    <xf numFmtId="0" fontId="0" fillId="17" borderId="13" xfId="0" applyFont="1" applyFill="1" applyBorder="1" applyAlignment="1">
      <alignment horizontal="left" vertical="center"/>
    </xf>
    <xf numFmtId="2" fontId="0" fillId="17" borderId="18" xfId="0" applyNumberFormat="1" applyFont="1" applyFill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left" vertical="top"/>
      <protection hidden="1"/>
    </xf>
    <xf numFmtId="0" fontId="12" fillId="17" borderId="15" xfId="0" applyFont="1" applyFill="1" applyBorder="1" applyAlignment="1" applyProtection="1">
      <alignment horizontal="left" vertical="top"/>
      <protection hidden="1"/>
    </xf>
    <xf numFmtId="0" fontId="0" fillId="23" borderId="52" xfId="0" applyFont="1" applyFill="1" applyBorder="1" applyAlignment="1">
      <alignment/>
    </xf>
    <xf numFmtId="0" fontId="0" fillId="23" borderId="41" xfId="0" applyFont="1" applyFill="1" applyBorder="1" applyAlignment="1">
      <alignment/>
    </xf>
    <xf numFmtId="0" fontId="0" fillId="23" borderId="60" xfId="0" applyFont="1" applyFill="1" applyBorder="1" applyAlignment="1">
      <alignment/>
    </xf>
    <xf numFmtId="0" fontId="11" fillId="19" borderId="29" xfId="0" applyFont="1" applyFill="1" applyBorder="1" applyAlignment="1" applyProtection="1">
      <alignment horizontal="left" vertical="top"/>
      <protection hidden="1"/>
    </xf>
    <xf numFmtId="1" fontId="0" fillId="16" borderId="29" xfId="0" applyNumberFormat="1" applyFill="1" applyBorder="1" applyAlignment="1">
      <alignment/>
    </xf>
    <xf numFmtId="0" fontId="25" fillId="0" borderId="13" xfId="0" applyFont="1" applyFill="1" applyBorder="1" applyAlignment="1" applyProtection="1">
      <alignment horizontal="left" vertical="top"/>
      <protection hidden="1"/>
    </xf>
    <xf numFmtId="0" fontId="26" fillId="17" borderId="13" xfId="0" applyFont="1" applyFill="1" applyBorder="1" applyAlignment="1" applyProtection="1">
      <alignment horizontal="left" vertical="top"/>
      <protection hidden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6" fillId="0" borderId="80" xfId="0" applyFont="1" applyFill="1" applyBorder="1" applyAlignment="1" applyProtection="1">
      <alignment horizontal="left" vertical="top"/>
      <protection hidden="1"/>
    </xf>
    <xf numFmtId="0" fontId="25" fillId="17" borderId="13" xfId="0" applyFont="1" applyFill="1" applyBorder="1" applyAlignment="1" applyProtection="1">
      <alignment horizontal="left" vertical="top"/>
      <protection hidden="1"/>
    </xf>
    <xf numFmtId="0" fontId="26" fillId="0" borderId="13" xfId="0" applyFont="1" applyFill="1" applyBorder="1" applyAlignment="1" applyProtection="1">
      <alignment horizontal="left" vertical="top"/>
      <protection hidden="1"/>
    </xf>
    <xf numFmtId="0" fontId="6" fillId="17" borderId="29" xfId="0" applyFont="1" applyFill="1" applyBorder="1" applyAlignment="1">
      <alignment wrapText="1"/>
    </xf>
    <xf numFmtId="0" fontId="11" fillId="17" borderId="29" xfId="0" applyFont="1" applyFill="1" applyBorder="1" applyAlignment="1">
      <alignment wrapText="1"/>
    </xf>
    <xf numFmtId="0" fontId="6" fillId="17" borderId="29" xfId="0" applyFont="1" applyFill="1" applyBorder="1" applyAlignment="1">
      <alignment/>
    </xf>
    <xf numFmtId="0" fontId="11" fillId="17" borderId="29" xfId="0" applyFont="1" applyFill="1" applyBorder="1" applyAlignment="1">
      <alignment/>
    </xf>
    <xf numFmtId="0" fontId="6" fillId="17" borderId="29" xfId="0" applyFont="1" applyFill="1" applyBorder="1" applyAlignment="1" applyProtection="1">
      <alignment horizontal="left" vertical="top"/>
      <protection hidden="1"/>
    </xf>
    <xf numFmtId="0" fontId="11" fillId="17" borderId="29" xfId="0" applyFont="1" applyFill="1" applyBorder="1" applyAlignment="1" applyProtection="1">
      <alignment horizontal="left" vertical="top"/>
      <protection hidden="1"/>
    </xf>
    <xf numFmtId="0" fontId="12" fillId="0" borderId="18" xfId="0" applyFont="1" applyFill="1" applyBorder="1" applyAlignment="1" applyProtection="1">
      <alignment horizontal="left" vertical="top"/>
      <protection hidden="1"/>
    </xf>
    <xf numFmtId="0" fontId="0" fillId="0" borderId="13" xfId="0" applyFont="1" applyFill="1" applyBorder="1" applyAlignment="1">
      <alignment wrapText="1"/>
    </xf>
    <xf numFmtId="0" fontId="11" fillId="0" borderId="18" xfId="0" applyFont="1" applyFill="1" applyBorder="1" applyAlignment="1" applyProtection="1">
      <alignment horizontal="right" wrapText="1"/>
      <protection locked="0"/>
    </xf>
    <xf numFmtId="0" fontId="0" fillId="0" borderId="13" xfId="0" applyFont="1" applyFill="1" applyBorder="1" applyAlignment="1">
      <alignment/>
    </xf>
    <xf numFmtId="2" fontId="12" fillId="0" borderId="13" xfId="0" applyNumberFormat="1" applyFont="1" applyFill="1" applyBorder="1" applyAlignment="1" applyProtection="1">
      <alignment horizontal="center"/>
      <protection hidden="1"/>
    </xf>
    <xf numFmtId="2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left" vertical="top"/>
      <protection hidden="1"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>
      <alignment/>
    </xf>
    <xf numFmtId="0" fontId="12" fillId="0" borderId="12" xfId="0" applyFont="1" applyFill="1" applyBorder="1" applyAlignment="1" applyProtection="1">
      <alignment horizontal="right"/>
      <protection locked="0"/>
    </xf>
    <xf numFmtId="0" fontId="12" fillId="0" borderId="11" xfId="0" applyFont="1" applyFill="1" applyBorder="1" applyAlignment="1" applyProtection="1">
      <alignment horizontal="center" wrapText="1"/>
      <protection/>
    </xf>
    <xf numFmtId="0" fontId="12" fillId="0" borderId="13" xfId="0" applyFont="1" applyFill="1" applyBorder="1" applyAlignment="1" applyProtection="1">
      <alignment horizontal="center" wrapText="1"/>
      <protection/>
    </xf>
    <xf numFmtId="0" fontId="14" fillId="0" borderId="11" xfId="0" applyFont="1" applyFill="1" applyBorder="1" applyAlignment="1" applyProtection="1">
      <alignment horizontal="center" wrapText="1"/>
      <protection/>
    </xf>
    <xf numFmtId="0" fontId="14" fillId="0" borderId="13" xfId="0" applyFont="1" applyFill="1" applyBorder="1" applyAlignment="1" applyProtection="1">
      <alignment horizontal="center" wrapText="1"/>
      <protection/>
    </xf>
    <xf numFmtId="0" fontId="12" fillId="0" borderId="13" xfId="0" applyFont="1" applyFill="1" applyBorder="1" applyAlignment="1" applyProtection="1">
      <alignment horizontal="right"/>
      <protection locked="0"/>
    </xf>
    <xf numFmtId="0" fontId="12" fillId="17" borderId="11" xfId="0" applyFont="1" applyFill="1" applyBorder="1" applyAlignment="1" applyProtection="1">
      <alignment horizontal="center" wrapText="1"/>
      <protection/>
    </xf>
    <xf numFmtId="0" fontId="12" fillId="17" borderId="13" xfId="0" applyFont="1" applyFill="1" applyBorder="1" applyAlignment="1" applyProtection="1">
      <alignment horizontal="center" wrapText="1"/>
      <protection/>
    </xf>
    <xf numFmtId="0" fontId="14" fillId="0" borderId="31" xfId="0" applyFont="1" applyFill="1" applyBorder="1" applyAlignment="1" applyProtection="1">
      <alignment horizontal="center" wrapText="1"/>
      <protection/>
    </xf>
    <xf numFmtId="0" fontId="6" fillId="5" borderId="0" xfId="33" applyFont="1" applyFill="1" applyAlignment="1" applyProtection="1">
      <alignment/>
      <protection locked="0"/>
    </xf>
    <xf numFmtId="0" fontId="6" fillId="5" borderId="80" xfId="33" applyFont="1" applyFill="1" applyBorder="1" applyAlignment="1" applyProtection="1">
      <alignment/>
      <protection locked="0"/>
    </xf>
    <xf numFmtId="0" fontId="6" fillId="5" borderId="29" xfId="33" applyFont="1" applyFill="1" applyBorder="1" applyAlignment="1" applyProtection="1">
      <alignment/>
      <protection locked="0"/>
    </xf>
    <xf numFmtId="0" fontId="30" fillId="5" borderId="10" xfId="33" applyFill="1" applyBorder="1" applyAlignment="1" applyProtection="1">
      <alignment/>
      <protection locked="0"/>
    </xf>
    <xf numFmtId="0" fontId="30" fillId="5" borderId="33" xfId="33" applyFill="1" applyBorder="1" applyAlignment="1" applyProtection="1">
      <alignment/>
      <protection locked="0"/>
    </xf>
    <xf numFmtId="0" fontId="6" fillId="5" borderId="10" xfId="33" applyFont="1" applyFill="1" applyBorder="1" applyAlignment="1" applyProtection="1">
      <alignment/>
      <protection locked="0"/>
    </xf>
    <xf numFmtId="0" fontId="6" fillId="5" borderId="33" xfId="33" applyFont="1" applyFill="1" applyBorder="1" applyAlignment="1" applyProtection="1">
      <alignment/>
      <protection locked="0"/>
    </xf>
    <xf numFmtId="0" fontId="19" fillId="5" borderId="4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41" xfId="0" applyFont="1" applyFill="1" applyBorder="1" applyAlignment="1" applyProtection="1">
      <alignment horizontal="left"/>
      <protection/>
    </xf>
    <xf numFmtId="0" fontId="8" fillId="5" borderId="67" xfId="0" applyFont="1" applyFill="1" applyBorder="1" applyAlignment="1" applyProtection="1">
      <alignment horizontal="center" vertical="center"/>
      <protection hidden="1"/>
    </xf>
    <xf numFmtId="0" fontId="0" fillId="5" borderId="76" xfId="0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 applyProtection="1">
      <alignment horizontal="right"/>
      <protection locked="0"/>
    </xf>
    <xf numFmtId="0" fontId="0" fillId="0" borderId="17" xfId="0" applyFont="1" applyFill="1" applyBorder="1" applyAlignment="1" applyProtection="1">
      <alignment horizontal="right"/>
      <protection locked="0"/>
    </xf>
    <xf numFmtId="0" fontId="0" fillId="0" borderId="30" xfId="0" applyFont="1" applyFill="1" applyBorder="1" applyAlignment="1" applyProtection="1">
      <alignment horizontal="right"/>
      <protection locked="0"/>
    </xf>
    <xf numFmtId="2" fontId="0" fillId="17" borderId="77" xfId="0" applyNumberFormat="1" applyFont="1" applyFill="1" applyBorder="1" applyAlignment="1" applyProtection="1">
      <alignment horizontal="center" vertical="center" wrapText="1"/>
      <protection hidden="1"/>
    </xf>
    <xf numFmtId="0" fontId="8" fillId="5" borderId="74" xfId="0" applyFont="1" applyFill="1" applyBorder="1" applyAlignment="1" applyProtection="1">
      <alignment horizontal="center" vertical="center"/>
      <protection hidden="1"/>
    </xf>
    <xf numFmtId="0" fontId="0" fillId="17" borderId="11" xfId="0" applyFont="1" applyFill="1" applyBorder="1" applyAlignment="1" applyProtection="1">
      <alignment horizontal="center"/>
      <protection/>
    </xf>
    <xf numFmtId="0" fontId="0" fillId="17" borderId="13" xfId="0" applyFont="1" applyFill="1" applyBorder="1" applyAlignment="1" applyProtection="1">
      <alignment horizontal="center"/>
      <protection/>
    </xf>
    <xf numFmtId="0" fontId="0" fillId="17" borderId="18" xfId="0" applyFont="1" applyFill="1" applyBorder="1" applyAlignment="1" applyProtection="1">
      <alignment horizontal="center"/>
      <protection/>
    </xf>
    <xf numFmtId="2" fontId="0" fillId="17" borderId="11" xfId="0" applyNumberFormat="1" applyFont="1" applyFill="1" applyBorder="1" applyAlignment="1" applyProtection="1">
      <alignment horizontal="center"/>
      <protection hidden="1"/>
    </xf>
    <xf numFmtId="2" fontId="0" fillId="17" borderId="13" xfId="0" applyNumberFormat="1" applyFont="1" applyFill="1" applyBorder="1" applyAlignment="1" applyProtection="1">
      <alignment horizontal="center"/>
      <protection hidden="1"/>
    </xf>
    <xf numFmtId="2" fontId="0" fillId="17" borderId="18" xfId="0" applyNumberFormat="1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19" fillId="5" borderId="40" xfId="0" applyFont="1" applyFill="1" applyBorder="1" applyAlignment="1" applyProtection="1">
      <alignment horizontal="left"/>
      <protection hidden="1"/>
    </xf>
    <xf numFmtId="0" fontId="9" fillId="5" borderId="0" xfId="0" applyFont="1" applyFill="1" applyBorder="1" applyAlignment="1" applyProtection="1">
      <alignment horizontal="left"/>
      <protection hidden="1"/>
    </xf>
    <xf numFmtId="0" fontId="9" fillId="5" borderId="41" xfId="0" applyFont="1" applyFill="1" applyBorder="1" applyAlignment="1" applyProtection="1">
      <alignment horizontal="left"/>
      <protection hidden="1"/>
    </xf>
    <xf numFmtId="0" fontId="0" fillId="5" borderId="0" xfId="0" applyFont="1" applyFill="1" applyBorder="1" applyAlignment="1" applyProtection="1">
      <alignment horizontal="left"/>
      <protection hidden="1"/>
    </xf>
    <xf numFmtId="0" fontId="0" fillId="5" borderId="41" xfId="0" applyFont="1" applyFill="1" applyBorder="1" applyAlignment="1" applyProtection="1">
      <alignment horizontal="left"/>
      <protection hidden="1"/>
    </xf>
    <xf numFmtId="0" fontId="8" fillId="5" borderId="68" xfId="0" applyFont="1" applyFill="1" applyBorder="1" applyAlignment="1" applyProtection="1">
      <alignment horizontal="center"/>
      <protection/>
    </xf>
    <xf numFmtId="0" fontId="9" fillId="5" borderId="31" xfId="0" applyFont="1" applyFill="1" applyBorder="1" applyAlignment="1" applyProtection="1">
      <alignment horizontal="center" vertical="center" wrapText="1"/>
      <protection/>
    </xf>
    <xf numFmtId="0" fontId="0" fillId="17" borderId="80" xfId="0" applyFont="1" applyFill="1" applyBorder="1" applyAlignment="1" applyProtection="1">
      <alignment horizontal="center" vertical="center" wrapText="1"/>
      <protection locked="0"/>
    </xf>
    <xf numFmtId="0" fontId="8" fillId="17" borderId="31" xfId="0" applyFont="1" applyFill="1" applyBorder="1" applyAlignment="1" applyProtection="1">
      <alignment horizontal="center" vertical="center"/>
      <protection/>
    </xf>
    <xf numFmtId="2" fontId="0" fillId="17" borderId="78" xfId="0" applyNumberFormat="1" applyFont="1" applyFill="1" applyBorder="1" applyAlignment="1" applyProtection="1">
      <alignment horizontal="center" vertical="center"/>
      <protection/>
    </xf>
    <xf numFmtId="2" fontId="0" fillId="17" borderId="79" xfId="0" applyNumberFormat="1" applyFont="1" applyFill="1" applyBorder="1" applyAlignment="1" applyProtection="1">
      <alignment horizontal="center" vertical="center"/>
      <protection/>
    </xf>
    <xf numFmtId="2" fontId="0" fillId="17" borderId="29" xfId="0" applyNumberFormat="1" applyFont="1" applyFill="1" applyBorder="1" applyAlignment="1" applyProtection="1">
      <alignment horizontal="center"/>
      <protection hidden="1"/>
    </xf>
    <xf numFmtId="0" fontId="8" fillId="17" borderId="29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 wrapText="1"/>
      <protection locked="0"/>
    </xf>
    <xf numFmtId="0" fontId="0" fillId="0" borderId="13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8" fillId="17" borderId="29" xfId="0" applyFont="1" applyFill="1" applyBorder="1" applyAlignment="1" applyProtection="1">
      <alignment/>
      <protection hidden="1"/>
    </xf>
    <xf numFmtId="0" fontId="8" fillId="17" borderId="76" xfId="0" applyFont="1" applyFill="1" applyBorder="1" applyAlignment="1" applyProtection="1">
      <alignment horizontal="center" vertical="center"/>
      <protection/>
    </xf>
    <xf numFmtId="0" fontId="8" fillId="17" borderId="31" xfId="0" applyFont="1" applyFill="1" applyBorder="1" applyAlignment="1" applyProtection="1">
      <alignment horizontal="center" vertical="center"/>
      <protection locked="0"/>
    </xf>
    <xf numFmtId="4" fontId="0" fillId="17" borderId="77" xfId="0" applyNumberFormat="1" applyFont="1" applyFill="1" applyBorder="1" applyAlignment="1" applyProtection="1">
      <alignment horizontal="center" vertical="center"/>
      <protection locked="0"/>
    </xf>
    <xf numFmtId="4" fontId="0" fillId="17" borderId="78" xfId="0" applyNumberFormat="1" applyFont="1" applyFill="1" applyBorder="1" applyAlignment="1" applyProtection="1">
      <alignment horizontal="center" vertical="center"/>
      <protection locked="0"/>
    </xf>
    <xf numFmtId="4" fontId="0" fillId="17" borderId="79" xfId="0" applyNumberFormat="1" applyFont="1" applyFill="1" applyBorder="1" applyAlignment="1" applyProtection="1">
      <alignment horizontal="center" vertical="center"/>
      <protection locked="0"/>
    </xf>
    <xf numFmtId="4" fontId="0" fillId="17" borderId="29" xfId="0" applyNumberFormat="1" applyFont="1" applyFill="1" applyBorder="1" applyAlignment="1" applyProtection="1">
      <alignment horizontal="center"/>
      <protection hidden="1"/>
    </xf>
    <xf numFmtId="0" fontId="0" fillId="17" borderId="29" xfId="0" applyFont="1" applyFill="1" applyBorder="1" applyAlignment="1" applyProtection="1">
      <alignment horizontal="center" vertical="center" wrapText="1"/>
      <protection locked="0"/>
    </xf>
    <xf numFmtId="0" fontId="16" fillId="17" borderId="82" xfId="0" applyFont="1" applyFill="1" applyBorder="1" applyAlignment="1">
      <alignment horizontal="center" wrapText="1"/>
    </xf>
    <xf numFmtId="0" fontId="16" fillId="17" borderId="83" xfId="0" applyFont="1" applyFill="1" applyBorder="1" applyAlignment="1">
      <alignment horizontal="center" vertical="center" wrapText="1"/>
    </xf>
    <xf numFmtId="0" fontId="16" fillId="17" borderId="84" xfId="0" applyFont="1" applyFill="1" applyBorder="1" applyAlignment="1">
      <alignment horizontal="center" vertical="center" wrapText="1"/>
    </xf>
    <xf numFmtId="0" fontId="16" fillId="17" borderId="85" xfId="0" applyFont="1" applyFill="1" applyBorder="1" applyAlignment="1">
      <alignment horizontal="center" wrapText="1"/>
    </xf>
    <xf numFmtId="0" fontId="12" fillId="17" borderId="38" xfId="0" applyFont="1" applyFill="1" applyBorder="1" applyAlignment="1">
      <alignment horizontal="center" vertical="center"/>
    </xf>
    <xf numFmtId="173" fontId="12" fillId="17" borderId="86" xfId="0" applyNumberFormat="1" applyFont="1" applyFill="1" applyBorder="1" applyAlignment="1">
      <alignment horizontal="center" vertical="center"/>
    </xf>
    <xf numFmtId="0" fontId="12" fillId="17" borderId="37" xfId="0" applyFont="1" applyFill="1" applyBorder="1" applyAlignment="1">
      <alignment horizontal="center" vertical="center"/>
    </xf>
    <xf numFmtId="173" fontId="12" fillId="17" borderId="87" xfId="0" applyNumberFormat="1" applyFont="1" applyFill="1" applyBorder="1" applyAlignment="1">
      <alignment horizontal="center" vertical="center"/>
    </xf>
    <xf numFmtId="0" fontId="12" fillId="17" borderId="39" xfId="0" applyFont="1" applyFill="1" applyBorder="1" applyAlignment="1">
      <alignment horizontal="center" vertical="center"/>
    </xf>
    <xf numFmtId="173" fontId="12" fillId="17" borderId="88" xfId="0" applyNumberFormat="1" applyFont="1" applyFill="1" applyBorder="1" applyAlignment="1">
      <alignment horizontal="center" vertical="center"/>
    </xf>
    <xf numFmtId="0" fontId="11" fillId="17" borderId="89" xfId="49" applyFont="1" applyFill="1" applyBorder="1" applyAlignment="1">
      <alignment horizontal="center" vertical="center"/>
    </xf>
    <xf numFmtId="173" fontId="11" fillId="17" borderId="90" xfId="49" applyNumberFormat="1" applyFont="1" applyFill="1" applyBorder="1" applyAlignment="1">
      <alignment horizontal="center" vertical="center"/>
    </xf>
    <xf numFmtId="0" fontId="11" fillId="17" borderId="91" xfId="49" applyFont="1" applyFill="1" applyBorder="1" applyAlignment="1">
      <alignment horizontal="center" vertical="center"/>
    </xf>
    <xf numFmtId="49" fontId="6" fillId="5" borderId="61" xfId="33" applyNumberFormat="1" applyFont="1" applyFill="1" applyBorder="1" applyAlignment="1">
      <alignment vertical="center"/>
    </xf>
    <xf numFmtId="49" fontId="6" fillId="5" borderId="62" xfId="33" applyNumberFormat="1" applyFont="1" applyFill="1" applyBorder="1" applyAlignment="1">
      <alignment vertical="center"/>
    </xf>
    <xf numFmtId="49" fontId="6" fillId="5" borderId="63" xfId="33" applyNumberFormat="1" applyFont="1" applyFill="1" applyBorder="1" applyAlignment="1">
      <alignment vertical="center"/>
    </xf>
    <xf numFmtId="0" fontId="6" fillId="5" borderId="57" xfId="33" applyFont="1" applyFill="1" applyBorder="1" applyAlignment="1">
      <alignment vertical="center"/>
    </xf>
    <xf numFmtId="0" fontId="12" fillId="0" borderId="19" xfId="33" applyFont="1" applyFill="1" applyBorder="1" applyAlignment="1">
      <alignment/>
    </xf>
    <xf numFmtId="0" fontId="12" fillId="0" borderId="43" xfId="33" applyFont="1" applyFill="1" applyBorder="1" applyAlignment="1">
      <alignment/>
    </xf>
    <xf numFmtId="0" fontId="12" fillId="0" borderId="40" xfId="33" applyFont="1" applyFill="1" applyBorder="1" applyAlignment="1">
      <alignment/>
    </xf>
    <xf numFmtId="0" fontId="12" fillId="0" borderId="0" xfId="33" applyFont="1" applyFill="1" applyBorder="1" applyAlignment="1">
      <alignment/>
    </xf>
    <xf numFmtId="0" fontId="12" fillId="0" borderId="41" xfId="33" applyFont="1" applyFill="1" applyBorder="1" applyAlignment="1">
      <alignment/>
    </xf>
    <xf numFmtId="0" fontId="12" fillId="0" borderId="55" xfId="33" applyFont="1" applyFill="1" applyBorder="1" applyAlignment="1">
      <alignment/>
    </xf>
    <xf numFmtId="0" fontId="12" fillId="0" borderId="20" xfId="33" applyFont="1" applyFill="1" applyBorder="1" applyAlignment="1">
      <alignment/>
    </xf>
    <xf numFmtId="0" fontId="12" fillId="0" borderId="56" xfId="33" applyFont="1" applyFill="1" applyBorder="1" applyAlignment="1">
      <alignment/>
    </xf>
    <xf numFmtId="0" fontId="11" fillId="0" borderId="54" xfId="33" applyFont="1" applyFill="1" applyBorder="1" applyAlignment="1">
      <alignment/>
    </xf>
    <xf numFmtId="172" fontId="6" fillId="5" borderId="54" xfId="33" applyNumberFormat="1" applyFont="1" applyFill="1" applyBorder="1" applyAlignment="1" applyProtection="1">
      <alignment/>
      <protection hidden="1"/>
    </xf>
    <xf numFmtId="172" fontId="6" fillId="5" borderId="19" xfId="33" applyNumberFormat="1" applyFont="1" applyFill="1" applyBorder="1" applyAlignment="1" applyProtection="1">
      <alignment/>
      <protection hidden="1"/>
    </xf>
    <xf numFmtId="172" fontId="6" fillId="5" borderId="43" xfId="33" applyNumberFormat="1" applyFont="1" applyFill="1" applyBorder="1" applyAlignment="1" applyProtection="1">
      <alignment/>
      <protection hidden="1"/>
    </xf>
    <xf numFmtId="0" fontId="12" fillId="5" borderId="40" xfId="33" applyFont="1" applyFill="1" applyBorder="1" applyAlignment="1" applyProtection="1">
      <alignment horizontal="left"/>
      <protection hidden="1"/>
    </xf>
    <xf numFmtId="0" fontId="12" fillId="5" borderId="0" xfId="33" applyFont="1" applyFill="1" applyBorder="1" applyAlignment="1" applyProtection="1">
      <alignment horizontal="left" wrapText="1"/>
      <protection hidden="1"/>
    </xf>
    <xf numFmtId="0" fontId="12" fillId="5" borderId="41" xfId="33" applyFont="1" applyFill="1" applyBorder="1" applyAlignment="1" applyProtection="1">
      <alignment horizontal="left" wrapText="1"/>
      <protection hidden="1"/>
    </xf>
    <xf numFmtId="172" fontId="6" fillId="5" borderId="55" xfId="33" applyNumberFormat="1" applyFont="1" applyFill="1" applyBorder="1" applyAlignment="1" applyProtection="1">
      <alignment/>
      <protection hidden="1"/>
    </xf>
    <xf numFmtId="0" fontId="12" fillId="5" borderId="20" xfId="33" applyFont="1" applyFill="1" applyBorder="1" applyAlignment="1" applyProtection="1">
      <alignment horizontal="left" wrapText="1"/>
      <protection hidden="1"/>
    </xf>
    <xf numFmtId="0" fontId="12" fillId="5" borderId="20" xfId="33" applyFont="1" applyFill="1" applyBorder="1" applyAlignment="1" applyProtection="1">
      <alignment horizontal="left"/>
      <protection hidden="1"/>
    </xf>
    <xf numFmtId="0" fontId="12" fillId="5" borderId="56" xfId="33" applyFont="1" applyFill="1" applyBorder="1" applyAlignment="1" applyProtection="1">
      <alignment horizontal="left" wrapText="1"/>
      <protection hidden="1"/>
    </xf>
    <xf numFmtId="172" fontId="6" fillId="5" borderId="0" xfId="33" applyNumberFormat="1" applyFont="1" applyFill="1" applyAlignment="1" applyProtection="1">
      <alignment/>
      <protection hidden="1"/>
    </xf>
    <xf numFmtId="172" fontId="6" fillId="5" borderId="29" xfId="33" applyNumberFormat="1" applyFont="1" applyFill="1" applyBorder="1" applyAlignment="1" applyProtection="1">
      <alignment/>
      <protection hidden="1"/>
    </xf>
    <xf numFmtId="0" fontId="11" fillId="5" borderId="29" xfId="0" applyFont="1" applyFill="1" applyBorder="1" applyAlignment="1">
      <alignment wrapText="1"/>
    </xf>
    <xf numFmtId="0" fontId="11" fillId="5" borderId="29" xfId="0" applyFont="1" applyFill="1" applyBorder="1" applyAlignment="1">
      <alignment/>
    </xf>
    <xf numFmtId="0" fontId="11" fillId="5" borderId="29" xfId="0" applyFont="1" applyFill="1" applyBorder="1" applyAlignment="1" applyProtection="1">
      <alignment horizontal="right" wrapText="1"/>
      <protection locked="0"/>
    </xf>
    <xf numFmtId="0" fontId="11" fillId="5" borderId="31" xfId="0" applyFont="1" applyFill="1" applyBorder="1" applyAlignment="1" applyProtection="1">
      <alignment horizontal="right" wrapText="1"/>
      <protection locked="0"/>
    </xf>
    <xf numFmtId="172" fontId="6" fillId="5" borderId="80" xfId="33" applyNumberFormat="1" applyFont="1" applyFill="1" applyBorder="1" applyAlignment="1" applyProtection="1">
      <alignment/>
      <protection hidden="1"/>
    </xf>
    <xf numFmtId="172" fontId="6" fillId="5" borderId="10" xfId="33" applyNumberFormat="1" applyFont="1" applyFill="1" applyBorder="1" applyAlignment="1" applyProtection="1">
      <alignment/>
      <protection hidden="1"/>
    </xf>
    <xf numFmtId="172" fontId="6" fillId="5" borderId="33" xfId="33" applyNumberFormat="1" applyFont="1" applyFill="1" applyBorder="1" applyAlignment="1" applyProtection="1">
      <alignment/>
      <protection hidden="1"/>
    </xf>
    <xf numFmtId="0" fontId="8" fillId="5" borderId="80" xfId="0" applyFont="1" applyFill="1" applyBorder="1" applyAlignment="1" applyProtection="1">
      <alignment horizontal="left" wrapText="1"/>
      <protection locked="0"/>
    </xf>
    <xf numFmtId="0" fontId="8" fillId="5" borderId="10" xfId="0" applyFont="1" applyFill="1" applyBorder="1" applyAlignment="1" applyProtection="1">
      <alignment horizontal="left"/>
      <protection locked="0"/>
    </xf>
    <xf numFmtId="0" fontId="8" fillId="5" borderId="80" xfId="0" applyFont="1" applyFill="1" applyBorder="1" applyAlignment="1">
      <alignment/>
    </xf>
    <xf numFmtId="0" fontId="8" fillId="5" borderId="33" xfId="0" applyFont="1" applyFill="1" applyBorder="1" applyAlignment="1">
      <alignment/>
    </xf>
    <xf numFmtId="0" fontId="8" fillId="17" borderId="80" xfId="0" applyFont="1" applyFill="1" applyBorder="1" applyAlignment="1" applyProtection="1">
      <alignment horizontal="left" wrapText="1"/>
      <protection locked="0"/>
    </xf>
    <xf numFmtId="0" fontId="8" fillId="17" borderId="10" xfId="0" applyFont="1" applyFill="1" applyBorder="1" applyAlignment="1" applyProtection="1">
      <alignment horizontal="left"/>
      <protection locked="0"/>
    </xf>
    <xf numFmtId="0" fontId="8" fillId="17" borderId="80" xfId="0" applyFont="1" applyFill="1" applyBorder="1" applyAlignment="1">
      <alignment/>
    </xf>
    <xf numFmtId="0" fontId="8" fillId="17" borderId="33" xfId="0" applyFont="1" applyFill="1" applyBorder="1" applyAlignment="1">
      <alignment/>
    </xf>
    <xf numFmtId="2" fontId="8" fillId="5" borderId="0" xfId="0" applyNumberFormat="1" applyFont="1" applyFill="1" applyAlignment="1" applyProtection="1">
      <alignment horizontal="left"/>
      <protection/>
    </xf>
    <xf numFmtId="2" fontId="8" fillId="5" borderId="29" xfId="0" applyNumberFormat="1" applyFont="1" applyFill="1" applyBorder="1" applyAlignment="1" applyProtection="1">
      <alignment horizontal="left"/>
      <protection/>
    </xf>
    <xf numFmtId="2" fontId="8" fillId="5" borderId="29" xfId="0" applyNumberFormat="1" applyFont="1" applyFill="1" applyBorder="1" applyAlignment="1">
      <alignment horizontal="left"/>
    </xf>
    <xf numFmtId="2" fontId="8" fillId="5" borderId="29" xfId="0" applyNumberFormat="1" applyFont="1" applyFill="1" applyBorder="1" applyAlignment="1">
      <alignment horizontal="center"/>
    </xf>
    <xf numFmtId="2" fontId="8" fillId="5" borderId="33" xfId="0" applyNumberFormat="1" applyFont="1" applyFill="1" applyBorder="1" applyAlignment="1">
      <alignment horizontal="center"/>
    </xf>
    <xf numFmtId="0" fontId="25" fillId="0" borderId="13" xfId="0" applyFont="1" applyFill="1" applyBorder="1" applyAlignment="1" applyProtection="1">
      <alignment horizontal="left" vertical="top"/>
      <protection hidden="1"/>
    </xf>
    <xf numFmtId="0" fontId="25" fillId="17" borderId="13" xfId="0" applyFont="1" applyFill="1" applyBorder="1" applyAlignment="1" applyProtection="1">
      <alignment horizontal="left" vertical="top"/>
      <protection hidden="1"/>
    </xf>
    <xf numFmtId="0" fontId="8" fillId="0" borderId="92" xfId="0" applyFont="1" applyFill="1" applyBorder="1" applyAlignment="1">
      <alignment/>
    </xf>
    <xf numFmtId="0" fontId="12" fillId="0" borderId="93" xfId="0" applyFont="1" applyFill="1" applyBorder="1" applyAlignment="1">
      <alignment/>
    </xf>
    <xf numFmtId="0" fontId="12" fillId="17" borderId="93" xfId="0" applyFont="1" applyFill="1" applyBorder="1" applyAlignment="1">
      <alignment/>
    </xf>
    <xf numFmtId="0" fontId="11" fillId="17" borderId="11" xfId="0" applyFont="1" applyFill="1" applyBorder="1" applyAlignment="1" applyProtection="1">
      <alignment horizontal="right" wrapText="1"/>
      <protection/>
    </xf>
    <xf numFmtId="0" fontId="11" fillId="17" borderId="13" xfId="0" applyFont="1" applyFill="1" applyBorder="1" applyAlignment="1" applyProtection="1">
      <alignment horizontal="right" wrapText="1"/>
      <protection/>
    </xf>
    <xf numFmtId="0" fontId="25" fillId="17" borderId="13" xfId="0" applyFont="1" applyFill="1" applyBorder="1" applyAlignment="1" applyProtection="1">
      <alignment horizontal="right" wrapText="1"/>
      <protection/>
    </xf>
    <xf numFmtId="0" fontId="28" fillId="17" borderId="13" xfId="0" applyFont="1" applyFill="1" applyBorder="1" applyAlignment="1" applyProtection="1">
      <alignment horizontal="center" wrapText="1"/>
      <protection/>
    </xf>
    <xf numFmtId="0" fontId="25" fillId="17" borderId="13" xfId="0" applyFont="1" applyFill="1" applyBorder="1" applyAlignment="1" applyProtection="1">
      <alignment horizontal="right" wrapText="1"/>
      <protection/>
    </xf>
    <xf numFmtId="0" fontId="28" fillId="0" borderId="13" xfId="0" applyFont="1" applyFill="1" applyBorder="1" applyAlignment="1" applyProtection="1">
      <alignment horizontal="right" wrapText="1"/>
      <protection locked="0"/>
    </xf>
    <xf numFmtId="2" fontId="28" fillId="0" borderId="13" xfId="0" applyNumberFormat="1" applyFont="1" applyFill="1" applyBorder="1" applyAlignment="1" applyProtection="1">
      <alignment horizontal="center"/>
      <protection hidden="1"/>
    </xf>
    <xf numFmtId="0" fontId="28" fillId="0" borderId="15" xfId="0" applyFont="1" applyFill="1" applyBorder="1" applyAlignment="1" applyProtection="1">
      <alignment horizontal="right" wrapText="1"/>
      <protection locked="0"/>
    </xf>
    <xf numFmtId="0" fontId="28" fillId="0" borderId="12" xfId="0" applyFont="1" applyFill="1" applyBorder="1" applyAlignment="1" applyProtection="1">
      <alignment horizontal="right"/>
      <protection locked="0"/>
    </xf>
    <xf numFmtId="0" fontId="46" fillId="0" borderId="13" xfId="0" applyFont="1" applyFill="1" applyBorder="1" applyAlignment="1" applyProtection="1">
      <alignment horizontal="center" wrapText="1"/>
      <protection/>
    </xf>
    <xf numFmtId="0" fontId="28" fillId="0" borderId="13" xfId="0" applyFont="1" applyFill="1" applyBorder="1" applyAlignment="1" applyProtection="1">
      <alignment horizontal="center" wrapText="1"/>
      <protection/>
    </xf>
    <xf numFmtId="2" fontId="28" fillId="0" borderId="12" xfId="0" applyNumberFormat="1" applyFont="1" applyFill="1" applyBorder="1" applyAlignment="1" applyProtection="1">
      <alignment horizontal="center"/>
      <protection hidden="1"/>
    </xf>
    <xf numFmtId="2" fontId="12" fillId="0" borderId="94" xfId="0" applyNumberFormat="1" applyFont="1" applyFill="1" applyBorder="1" applyAlignment="1" applyProtection="1">
      <alignment horizontal="center"/>
      <protection hidden="1"/>
    </xf>
    <xf numFmtId="0" fontId="14" fillId="0" borderId="29" xfId="0" applyFont="1" applyFill="1" applyBorder="1" applyAlignment="1" applyProtection="1">
      <alignment horizontal="center" wrapText="1"/>
      <protection/>
    </xf>
    <xf numFmtId="0" fontId="28" fillId="17" borderId="12" xfId="0" applyFont="1" applyFill="1" applyBorder="1" applyAlignment="1" applyProtection="1">
      <alignment horizontal="right"/>
      <protection locked="0"/>
    </xf>
    <xf numFmtId="2" fontId="28" fillId="17" borderId="12" xfId="0" applyNumberFormat="1" applyFont="1" applyFill="1" applyBorder="1" applyAlignment="1" applyProtection="1">
      <alignment horizontal="center"/>
      <protection hidden="1"/>
    </xf>
    <xf numFmtId="0" fontId="28" fillId="17" borderId="13" xfId="0" applyFont="1" applyFill="1" applyBorder="1" applyAlignment="1" applyProtection="1">
      <alignment horizontal="right"/>
      <protection locked="0"/>
    </xf>
    <xf numFmtId="0" fontId="4" fillId="16" borderId="53" xfId="0" applyFont="1" applyFill="1" applyBorder="1" applyAlignment="1" applyProtection="1">
      <alignment horizontal="center"/>
      <protection locked="0"/>
    </xf>
    <xf numFmtId="0" fontId="4" fillId="16" borderId="10" xfId="0" applyFont="1" applyFill="1" applyBorder="1" applyAlignment="1" applyProtection="1">
      <alignment horizontal="center"/>
      <protection locked="0"/>
    </xf>
    <xf numFmtId="0" fontId="4" fillId="17" borderId="40" xfId="0" applyFont="1" applyFill="1" applyBorder="1" applyAlignment="1" applyProtection="1">
      <alignment horizontal="left"/>
      <protection locked="0"/>
    </xf>
    <xf numFmtId="0" fontId="4" fillId="17" borderId="0" xfId="0" applyFont="1" applyFill="1" applyBorder="1" applyAlignment="1" applyProtection="1">
      <alignment horizontal="left"/>
      <protection locked="0"/>
    </xf>
    <xf numFmtId="0" fontId="0" fillId="17" borderId="0" xfId="0" applyFont="1" applyFill="1" applyBorder="1" applyAlignment="1" applyProtection="1">
      <alignment/>
      <protection locked="0"/>
    </xf>
    <xf numFmtId="0" fontId="0" fillId="17" borderId="41" xfId="0" applyFont="1" applyFill="1" applyBorder="1" applyAlignment="1" applyProtection="1">
      <alignment/>
      <protection locked="0"/>
    </xf>
    <xf numFmtId="0" fontId="4" fillId="17" borderId="40" xfId="0" applyFont="1" applyFill="1" applyBorder="1" applyAlignment="1" applyProtection="1">
      <alignment horizontal="right"/>
      <protection locked="0"/>
    </xf>
    <xf numFmtId="0" fontId="4" fillId="17" borderId="29" xfId="0" applyFont="1" applyFill="1" applyBorder="1" applyAlignment="1" applyProtection="1">
      <alignment horizontal="center"/>
      <protection locked="0"/>
    </xf>
    <xf numFmtId="0" fontId="4" fillId="17" borderId="0" xfId="0" applyFont="1" applyFill="1" applyBorder="1" applyAlignment="1" applyProtection="1">
      <alignment horizontal="right"/>
      <protection locked="0"/>
    </xf>
    <xf numFmtId="0" fontId="4" fillId="17" borderId="41" xfId="0" applyFont="1" applyFill="1" applyBorder="1" applyAlignment="1" applyProtection="1">
      <alignment horizontal="right"/>
      <protection locked="0"/>
    </xf>
    <xf numFmtId="0" fontId="0" fillId="0" borderId="42" xfId="0" applyFont="1" applyBorder="1" applyAlignment="1" applyProtection="1">
      <alignment/>
      <protection locked="0"/>
    </xf>
    <xf numFmtId="0" fontId="4" fillId="17" borderId="41" xfId="0" applyFont="1" applyFill="1" applyBorder="1" applyAlignment="1" applyProtection="1">
      <alignment horizontal="left"/>
      <protection locked="0"/>
    </xf>
    <xf numFmtId="0" fontId="0" fillId="17" borderId="40" xfId="0" applyFont="1" applyFill="1" applyBorder="1" applyAlignment="1" applyProtection="1">
      <alignment/>
      <protection locked="0"/>
    </xf>
    <xf numFmtId="0" fontId="6" fillId="17" borderId="0" xfId="0" applyFont="1" applyFill="1" applyBorder="1" applyAlignment="1" applyProtection="1">
      <alignment horizontal="left"/>
      <protection locked="0"/>
    </xf>
    <xf numFmtId="0" fontId="0" fillId="17" borderId="0" xfId="0" applyFill="1" applyBorder="1" applyAlignment="1" applyProtection="1">
      <alignment/>
      <protection locked="0"/>
    </xf>
    <xf numFmtId="0" fontId="0" fillId="17" borderId="95" xfId="0" applyFill="1" applyBorder="1" applyAlignment="1" applyProtection="1">
      <alignment/>
      <protection locked="0"/>
    </xf>
    <xf numFmtId="0" fontId="5" fillId="17" borderId="68" xfId="0" applyFont="1" applyFill="1" applyBorder="1" applyAlignment="1" applyProtection="1">
      <alignment horizontal="center"/>
      <protection locked="0"/>
    </xf>
    <xf numFmtId="0" fontId="5" fillId="17" borderId="29" xfId="0" applyFont="1" applyFill="1" applyBorder="1" applyAlignment="1" applyProtection="1">
      <alignment horizontal="center"/>
      <protection locked="0"/>
    </xf>
    <xf numFmtId="0" fontId="0" fillId="17" borderId="0" xfId="0" applyFont="1" applyFill="1" applyBorder="1" applyAlignment="1" applyProtection="1">
      <alignment/>
      <protection locked="0"/>
    </xf>
    <xf numFmtId="0" fontId="5" fillId="17" borderId="75" xfId="0" applyFont="1" applyFill="1" applyBorder="1" applyAlignment="1" applyProtection="1">
      <alignment horizontal="center"/>
      <protection locked="0"/>
    </xf>
    <xf numFmtId="0" fontId="7" fillId="17" borderId="46" xfId="0" applyFont="1" applyFill="1" applyBorder="1" applyAlignment="1" applyProtection="1">
      <alignment horizontal="left"/>
      <protection locked="0"/>
    </xf>
    <xf numFmtId="0" fontId="0" fillId="17" borderId="24" xfId="0" applyFill="1" applyBorder="1" applyAlignment="1" applyProtection="1">
      <alignment/>
      <protection locked="0"/>
    </xf>
    <xf numFmtId="0" fontId="4" fillId="5" borderId="40" xfId="0" applyFont="1" applyFill="1" applyBorder="1" applyAlignment="1" applyProtection="1">
      <alignment horizontal="left"/>
      <protection locked="0"/>
    </xf>
    <xf numFmtId="0" fontId="0" fillId="5" borderId="0" xfId="0" applyFont="1" applyFill="1" applyBorder="1" applyAlignment="1" applyProtection="1">
      <alignment horizontal="left"/>
      <protection locked="0"/>
    </xf>
    <xf numFmtId="0" fontId="0" fillId="5" borderId="0" xfId="0" applyFont="1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 horizontal="right"/>
      <protection locked="0"/>
    </xf>
    <xf numFmtId="0" fontId="0" fillId="0" borderId="14" xfId="0" applyFont="1" applyBorder="1" applyAlignment="1" applyProtection="1">
      <alignment horizontal="right"/>
      <protection locked="0"/>
    </xf>
    <xf numFmtId="0" fontId="0" fillId="0" borderId="17" xfId="0" applyFont="1" applyBorder="1" applyAlignment="1" applyProtection="1">
      <alignment horizontal="right"/>
      <protection locked="0"/>
    </xf>
    <xf numFmtId="0" fontId="0" fillId="0" borderId="30" xfId="0" applyFont="1" applyBorder="1" applyAlignment="1" applyProtection="1">
      <alignment horizontal="right"/>
      <protection locked="0"/>
    </xf>
    <xf numFmtId="0" fontId="0" fillId="0" borderId="13" xfId="0" applyFont="1" applyBorder="1" applyAlignment="1" applyProtection="1">
      <alignment horizontal="right"/>
      <protection locked="0"/>
    </xf>
    <xf numFmtId="0" fontId="0" fillId="0" borderId="18" xfId="0" applyFont="1" applyBorder="1" applyAlignment="1" applyProtection="1">
      <alignment horizontal="right"/>
      <protection locked="0"/>
    </xf>
    <xf numFmtId="0" fontId="4" fillId="5" borderId="96" xfId="0" applyFont="1" applyFill="1" applyBorder="1" applyAlignment="1" applyProtection="1">
      <alignment horizontal="center"/>
      <protection locked="0"/>
    </xf>
    <xf numFmtId="0" fontId="4" fillId="5" borderId="97" xfId="0" applyFont="1" applyFill="1" applyBorder="1" applyAlignment="1" applyProtection="1">
      <alignment horizontal="center"/>
      <protection locked="0"/>
    </xf>
    <xf numFmtId="0" fontId="4" fillId="5" borderId="98" xfId="0" applyFont="1" applyFill="1" applyBorder="1" applyAlignment="1" applyProtection="1">
      <alignment horizontal="center"/>
      <protection locked="0"/>
    </xf>
    <xf numFmtId="0" fontId="0" fillId="5" borderId="12" xfId="0" applyFont="1" applyFill="1" applyBorder="1" applyAlignment="1" applyProtection="1">
      <alignment horizontal="right"/>
      <protection locked="0"/>
    </xf>
    <xf numFmtId="0" fontId="0" fillId="5" borderId="14" xfId="0" applyFont="1" applyFill="1" applyBorder="1" applyAlignment="1" applyProtection="1">
      <alignment horizontal="right"/>
      <protection locked="0"/>
    </xf>
    <xf numFmtId="0" fontId="0" fillId="5" borderId="17" xfId="0" applyFont="1" applyFill="1" applyBorder="1" applyAlignment="1" applyProtection="1">
      <alignment horizontal="right"/>
      <protection locked="0"/>
    </xf>
    <xf numFmtId="0" fontId="0" fillId="5" borderId="30" xfId="0" applyFont="1" applyFill="1" applyBorder="1" applyAlignment="1" applyProtection="1">
      <alignment horizontal="right"/>
      <protection locked="0"/>
    </xf>
    <xf numFmtId="0" fontId="4" fillId="0" borderId="99" xfId="0" applyFont="1" applyBorder="1" applyAlignment="1" applyProtection="1">
      <alignment/>
      <protection locked="0"/>
    </xf>
    <xf numFmtId="0" fontId="4" fillId="0" borderId="58" xfId="0" applyFont="1" applyBorder="1" applyAlignment="1" applyProtection="1">
      <alignment/>
      <protection locked="0"/>
    </xf>
    <xf numFmtId="0" fontId="4" fillId="0" borderId="59" xfId="0" applyFont="1" applyBorder="1" applyAlignment="1" applyProtection="1">
      <alignment/>
      <protection locked="0"/>
    </xf>
    <xf numFmtId="0" fontId="4" fillId="0" borderId="67" xfId="0" applyFont="1" applyBorder="1" applyAlignment="1" applyProtection="1">
      <alignment/>
      <protection locked="0"/>
    </xf>
    <xf numFmtId="0" fontId="0" fillId="0" borderId="19" xfId="0" applyFont="1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4" fillId="0" borderId="8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33" xfId="0" applyBorder="1" applyAlignment="1" applyProtection="1">
      <alignment/>
      <protection locked="0"/>
    </xf>
    <xf numFmtId="0" fontId="4" fillId="0" borderId="8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/>
      <protection locked="0"/>
    </xf>
    <xf numFmtId="0" fontId="4" fillId="0" borderId="43" xfId="0" applyFont="1" applyBorder="1" applyAlignment="1" applyProtection="1">
      <alignment/>
      <protection locked="0"/>
    </xf>
    <xf numFmtId="0" fontId="48" fillId="5" borderId="67" xfId="44" applyFont="1" applyFill="1" applyBorder="1" applyAlignment="1" applyProtection="1">
      <alignment horizontal="center"/>
      <protection locked="0"/>
    </xf>
    <xf numFmtId="0" fontId="5" fillId="5" borderId="19" xfId="0" applyFont="1" applyFill="1" applyBorder="1" applyAlignment="1" applyProtection="1">
      <alignment horizontal="center"/>
      <protection locked="0"/>
    </xf>
    <xf numFmtId="0" fontId="5" fillId="5" borderId="100" xfId="0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top" wrapText="1"/>
      <protection locked="0"/>
    </xf>
    <xf numFmtId="0" fontId="4" fillId="0" borderId="40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center" vertical="top" wrapText="1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47" fillId="0" borderId="101" xfId="44" applyFont="1" applyBorder="1" applyAlignment="1" applyProtection="1">
      <alignment horizontal="center"/>
      <protection locked="0"/>
    </xf>
    <xf numFmtId="0" fontId="4" fillId="17" borderId="80" xfId="0" applyFont="1" applyFill="1" applyBorder="1" applyAlignment="1" applyProtection="1">
      <alignment/>
      <protection locked="0"/>
    </xf>
    <xf numFmtId="0" fontId="4" fillId="17" borderId="10" xfId="0" applyFont="1" applyFill="1" applyBorder="1" applyAlignment="1" applyProtection="1">
      <alignment/>
      <protection locked="0"/>
    </xf>
    <xf numFmtId="0" fontId="4" fillId="17" borderId="33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4" fillId="16" borderId="42" xfId="0" applyFont="1" applyFill="1" applyBorder="1" applyAlignment="1" applyProtection="1">
      <alignment horizontal="center"/>
      <protection locked="0"/>
    </xf>
    <xf numFmtId="0" fontId="6" fillId="17" borderId="0" xfId="0" applyFont="1" applyFill="1" applyBorder="1" applyAlignment="1" applyProtection="1">
      <alignment horizontal="left"/>
      <protection locked="0"/>
    </xf>
    <xf numFmtId="0" fontId="0" fillId="17" borderId="0" xfId="0" applyFill="1" applyBorder="1" applyAlignment="1" applyProtection="1">
      <alignment/>
      <protection locked="0"/>
    </xf>
    <xf numFmtId="0" fontId="0" fillId="17" borderId="95" xfId="0" applyFill="1" applyBorder="1" applyAlignment="1" applyProtection="1">
      <alignment/>
      <protection locked="0"/>
    </xf>
    <xf numFmtId="0" fontId="4" fillId="5" borderId="76" xfId="33" applyFont="1" applyFill="1" applyBorder="1" applyAlignment="1" applyProtection="1">
      <alignment horizontal="center"/>
      <protection locked="0"/>
    </xf>
    <xf numFmtId="0" fontId="4" fillId="5" borderId="102" xfId="33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0" fontId="8" fillId="17" borderId="68" xfId="0" applyFont="1" applyFill="1" applyBorder="1" applyAlignment="1" applyProtection="1">
      <alignment horizontal="center" vertical="center" wrapText="1"/>
      <protection/>
    </xf>
    <xf numFmtId="0" fontId="8" fillId="17" borderId="75" xfId="0" applyFont="1" applyFill="1" applyBorder="1" applyAlignment="1" applyProtection="1">
      <alignment horizontal="center" vertical="center" wrapText="1"/>
      <protection/>
    </xf>
    <xf numFmtId="0" fontId="11" fillId="17" borderId="103" xfId="49" applyFont="1" applyFill="1" applyBorder="1" applyAlignment="1">
      <alignment horizontal="center"/>
    </xf>
    <xf numFmtId="0" fontId="11" fillId="17" borderId="104" xfId="49" applyFont="1" applyFill="1" applyBorder="1" applyAlignment="1">
      <alignment horizontal="center"/>
    </xf>
    <xf numFmtId="0" fontId="11" fillId="17" borderId="105" xfId="49" applyFont="1" applyFill="1" applyBorder="1" applyAlignment="1">
      <alignment horizontal="center"/>
    </xf>
    <xf numFmtId="0" fontId="11" fillId="17" borderId="106" xfId="49" applyFont="1" applyFill="1" applyBorder="1" applyAlignment="1">
      <alignment horizontal="center"/>
    </xf>
    <xf numFmtId="0" fontId="6" fillId="5" borderId="107" xfId="33" applyFont="1" applyFill="1" applyBorder="1" applyAlignment="1" applyProtection="1">
      <alignment horizontal="center" vertical="center"/>
      <protection locked="0"/>
    </xf>
    <xf numFmtId="0" fontId="6" fillId="5" borderId="108" xfId="33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 applyProtection="1">
      <alignment horizontal="left"/>
      <protection hidden="1"/>
    </xf>
    <xf numFmtId="2" fontId="8" fillId="0" borderId="80" xfId="0" applyNumberFormat="1" applyFont="1" applyFill="1" applyBorder="1" applyAlignment="1">
      <alignment horizontal="center"/>
    </xf>
    <xf numFmtId="2" fontId="8" fillId="0" borderId="33" xfId="0" applyNumberFormat="1" applyFont="1" applyFill="1" applyBorder="1" applyAlignment="1">
      <alignment horizontal="center"/>
    </xf>
    <xf numFmtId="2" fontId="8" fillId="5" borderId="80" xfId="0" applyNumberFormat="1" applyFont="1" applyFill="1" applyBorder="1" applyAlignment="1">
      <alignment horizontal="center"/>
    </xf>
    <xf numFmtId="2" fontId="8" fillId="5" borderId="33" xfId="0" applyNumberFormat="1" applyFont="1" applyFill="1" applyBorder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Nota 2" xfId="51"/>
    <cellStyle name="Nota 3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giras@prefeitura.sp.gov.br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="70" zoomScaleNormal="70" zoomScalePageLayoutView="0" workbookViewId="0" topLeftCell="A1">
      <selection activeCell="M40" sqref="M40"/>
    </sheetView>
  </sheetViews>
  <sheetFormatPr defaultColWidth="9.140625" defaultRowHeight="12.75"/>
  <cols>
    <col min="1" max="2" width="9.140625" style="15" customWidth="1"/>
    <col min="3" max="3" width="15.57421875" style="15" customWidth="1"/>
    <col min="4" max="7" width="9.140625" style="15" customWidth="1"/>
    <col min="8" max="8" width="22.8515625" style="15" customWidth="1"/>
    <col min="9" max="9" width="10.28125" style="17" customWidth="1"/>
    <col min="10" max="10" width="9.140625" style="17" customWidth="1"/>
    <col min="11" max="16384" width="9.140625" style="15" customWidth="1"/>
  </cols>
  <sheetData>
    <row r="1" spans="1:11" ht="12" customHeight="1">
      <c r="A1" s="708" t="s">
        <v>56</v>
      </c>
      <c r="B1" s="708"/>
      <c r="C1" s="708"/>
      <c r="D1" s="708"/>
      <c r="E1" s="708"/>
      <c r="F1" s="708"/>
      <c r="G1" s="708"/>
      <c r="H1" s="708"/>
      <c r="I1" s="708"/>
      <c r="J1" s="708"/>
      <c r="K1" s="708"/>
    </row>
    <row r="2" spans="1:11" ht="12.75">
      <c r="A2" s="708" t="s">
        <v>55</v>
      </c>
      <c r="B2" s="708"/>
      <c r="C2" s="708"/>
      <c r="D2" s="708"/>
      <c r="E2" s="708"/>
      <c r="F2" s="708"/>
      <c r="G2" s="708"/>
      <c r="H2" s="708"/>
      <c r="I2" s="708"/>
      <c r="J2" s="708"/>
      <c r="K2" s="708"/>
    </row>
    <row r="3" spans="1:11" ht="12.75">
      <c r="A3" s="708" t="s">
        <v>69</v>
      </c>
      <c r="B3" s="708"/>
      <c r="C3" s="708"/>
      <c r="D3" s="708"/>
      <c r="E3" s="708"/>
      <c r="F3" s="708"/>
      <c r="G3" s="708"/>
      <c r="H3" s="708"/>
      <c r="I3" s="708"/>
      <c r="J3" s="708"/>
      <c r="K3" s="708"/>
    </row>
    <row r="4" spans="1:11" ht="12.75">
      <c r="A4" s="711" t="s">
        <v>0</v>
      </c>
      <c r="B4" s="711"/>
      <c r="C4" s="711"/>
      <c r="D4" s="711"/>
      <c r="E4" s="711"/>
      <c r="F4" s="711"/>
      <c r="G4" s="711"/>
      <c r="H4" s="711"/>
      <c r="I4" s="711"/>
      <c r="J4" s="711"/>
      <c r="K4" s="711"/>
    </row>
    <row r="5" spans="1:11" ht="15">
      <c r="A5" s="712" t="s">
        <v>370</v>
      </c>
      <c r="B5" s="712"/>
      <c r="C5" s="712"/>
      <c r="D5" s="712"/>
      <c r="E5" s="712"/>
      <c r="F5" s="712"/>
      <c r="G5" s="712"/>
      <c r="H5" s="712"/>
      <c r="I5" s="712"/>
      <c r="J5" s="712"/>
      <c r="K5" s="712"/>
    </row>
    <row r="6" spans="1:11" ht="15">
      <c r="A6" s="712" t="s">
        <v>368</v>
      </c>
      <c r="B6" s="712"/>
      <c r="C6" s="712"/>
      <c r="D6" s="712"/>
      <c r="E6" s="712"/>
      <c r="F6" s="712"/>
      <c r="G6" s="712"/>
      <c r="H6" s="712"/>
      <c r="I6" s="712"/>
      <c r="J6" s="712"/>
      <c r="K6" s="712"/>
    </row>
    <row r="7" spans="1:11" ht="15" customHeight="1">
      <c r="A7" s="713" t="s">
        <v>369</v>
      </c>
      <c r="B7" s="713"/>
      <c r="C7" s="713"/>
      <c r="D7" s="713"/>
      <c r="E7" s="713"/>
      <c r="F7" s="713"/>
      <c r="G7" s="713"/>
      <c r="H7" s="713"/>
      <c r="I7" s="713"/>
      <c r="J7" s="713"/>
      <c r="K7" s="713"/>
    </row>
    <row r="8" spans="1:11" ht="15" customHeight="1">
      <c r="A8" s="711" t="s">
        <v>372</v>
      </c>
      <c r="B8" s="711"/>
      <c r="C8" s="711"/>
      <c r="D8" s="711"/>
      <c r="E8" s="711"/>
      <c r="F8" s="711"/>
      <c r="G8" s="711"/>
      <c r="H8" s="711"/>
      <c r="I8" s="711"/>
      <c r="J8" s="711"/>
      <c r="K8" s="711"/>
    </row>
    <row r="9" spans="1:11" ht="20.25" customHeight="1" thickBot="1">
      <c r="A9" s="714" t="s">
        <v>371</v>
      </c>
      <c r="B9" s="714"/>
      <c r="C9" s="714"/>
      <c r="D9" s="714"/>
      <c r="E9" s="714"/>
      <c r="F9" s="714"/>
      <c r="G9" s="714"/>
      <c r="H9" s="714"/>
      <c r="I9" s="714"/>
      <c r="J9" s="714"/>
      <c r="K9" s="714"/>
    </row>
    <row r="10" spans="1:11" ht="19.5" customHeight="1" thickBot="1" thickTop="1">
      <c r="A10" s="684" t="s">
        <v>227</v>
      </c>
      <c r="B10" s="685"/>
      <c r="C10" s="685"/>
      <c r="D10" s="685"/>
      <c r="E10" s="685"/>
      <c r="F10" s="685"/>
      <c r="G10" s="685"/>
      <c r="H10" s="685"/>
      <c r="I10" s="685"/>
      <c r="J10" s="685"/>
      <c r="K10" s="686"/>
    </row>
    <row r="11" spans="1:11" ht="18.75" thickBot="1">
      <c r="A11" s="653" t="s">
        <v>1</v>
      </c>
      <c r="B11" s="654"/>
      <c r="C11" s="654"/>
      <c r="D11" s="654"/>
      <c r="E11" s="654"/>
      <c r="F11" s="654"/>
      <c r="G11" s="654"/>
      <c r="H11" s="654"/>
      <c r="I11" s="654"/>
      <c r="J11" s="654"/>
      <c r="K11" s="719"/>
    </row>
    <row r="12" spans="1:11" ht="18.75" thickBot="1">
      <c r="A12" s="173" t="s">
        <v>89</v>
      </c>
      <c r="B12" s="58"/>
      <c r="C12" s="16"/>
      <c r="D12" s="16"/>
      <c r="E12" s="723">
        <v>2017</v>
      </c>
      <c r="F12" s="724"/>
      <c r="G12" s="18"/>
      <c r="H12" s="18"/>
      <c r="I12" s="16"/>
      <c r="J12" s="16"/>
      <c r="K12" s="174"/>
    </row>
    <row r="13" spans="1:11" ht="18.75" thickBot="1">
      <c r="A13" s="173" t="s">
        <v>32</v>
      </c>
      <c r="B13" s="18"/>
      <c r="C13" s="697"/>
      <c r="D13" s="698"/>
      <c r="E13" s="698"/>
      <c r="F13" s="698"/>
      <c r="G13" s="698"/>
      <c r="H13" s="698"/>
      <c r="I13" s="698"/>
      <c r="J13" s="698"/>
      <c r="K13" s="663"/>
    </row>
    <row r="14" spans="1:11" ht="18.75" thickBot="1">
      <c r="A14" s="709" t="s">
        <v>91</v>
      </c>
      <c r="B14" s="710"/>
      <c r="C14" s="697"/>
      <c r="D14" s="725"/>
      <c r="E14" s="699"/>
      <c r="F14" s="16"/>
      <c r="G14" s="16"/>
      <c r="H14" s="16"/>
      <c r="I14" s="16"/>
      <c r="J14" s="16"/>
      <c r="K14" s="176"/>
    </row>
    <row r="15" spans="1:11" ht="18.75" thickBot="1">
      <c r="A15" s="177" t="s">
        <v>93</v>
      </c>
      <c r="B15" s="44"/>
      <c r="C15" s="18"/>
      <c r="D15" s="16"/>
      <c r="E15" s="47"/>
      <c r="F15" s="50" t="s">
        <v>86</v>
      </c>
      <c r="G15" s="45"/>
      <c r="H15" s="45"/>
      <c r="I15" s="45"/>
      <c r="J15" s="45"/>
      <c r="K15" s="178"/>
    </row>
    <row r="16" spans="1:11" ht="18.75" thickBot="1">
      <c r="A16" s="173"/>
      <c r="B16" s="18" t="s">
        <v>74</v>
      </c>
      <c r="C16" s="18"/>
      <c r="D16" s="57"/>
      <c r="E16" s="47"/>
      <c r="F16" s="51"/>
      <c r="G16" s="16"/>
      <c r="H16" s="18" t="s">
        <v>77</v>
      </c>
      <c r="I16" s="57"/>
      <c r="J16" s="16"/>
      <c r="K16" s="179"/>
    </row>
    <row r="17" spans="1:11" ht="18.75" thickBot="1">
      <c r="A17" s="173"/>
      <c r="B17" s="18" t="s">
        <v>75</v>
      </c>
      <c r="C17" s="18"/>
      <c r="D17" s="57"/>
      <c r="E17" s="47"/>
      <c r="F17" s="51"/>
      <c r="G17" s="16"/>
      <c r="H17" s="18" t="s">
        <v>78</v>
      </c>
      <c r="I17" s="57"/>
      <c r="J17" s="16"/>
      <c r="K17" s="179"/>
    </row>
    <row r="18" spans="1:11" ht="18.75" thickBot="1">
      <c r="A18" s="173"/>
      <c r="B18" s="18" t="s">
        <v>76</v>
      </c>
      <c r="C18" s="18"/>
      <c r="D18" s="57"/>
      <c r="E18" s="47"/>
      <c r="F18" s="51"/>
      <c r="G18" s="16"/>
      <c r="H18" s="18" t="s">
        <v>79</v>
      </c>
      <c r="I18" s="57"/>
      <c r="J18" s="16"/>
      <c r="K18" s="179"/>
    </row>
    <row r="19" spans="1:11" ht="18.75" thickBot="1">
      <c r="A19" s="177" t="s">
        <v>154</v>
      </c>
      <c r="B19" s="54"/>
      <c r="C19" s="44"/>
      <c r="D19" s="17"/>
      <c r="E19" s="55"/>
      <c r="F19" s="44" t="s">
        <v>88</v>
      </c>
      <c r="G19" s="45"/>
      <c r="H19" s="45"/>
      <c r="I19" s="69"/>
      <c r="J19" s="45"/>
      <c r="K19" s="178"/>
    </row>
    <row r="20" spans="1:11" ht="18.75" thickBot="1">
      <c r="A20" s="180" t="s">
        <v>30</v>
      </c>
      <c r="B20" s="57"/>
      <c r="C20" s="143" t="s">
        <v>31</v>
      </c>
      <c r="D20" s="57"/>
      <c r="E20" s="56"/>
      <c r="F20" s="17"/>
      <c r="G20" s="18" t="s">
        <v>306</v>
      </c>
      <c r="H20" s="17"/>
      <c r="I20" s="57"/>
      <c r="J20" s="16"/>
      <c r="K20" s="179"/>
    </row>
    <row r="21" spans="1:11" ht="18.75" thickBot="1">
      <c r="A21" s="181"/>
      <c r="B21" s="70"/>
      <c r="C21" s="70"/>
      <c r="D21" s="70"/>
      <c r="E21" s="71"/>
      <c r="F21" s="17"/>
      <c r="G21" s="18" t="s">
        <v>82</v>
      </c>
      <c r="H21" s="17"/>
      <c r="I21" s="57"/>
      <c r="J21" s="16"/>
      <c r="K21" s="179"/>
    </row>
    <row r="22" spans="1:11" ht="18.75" thickBot="1">
      <c r="A22" s="177" t="s">
        <v>85</v>
      </c>
      <c r="B22" s="44"/>
      <c r="C22" s="44"/>
      <c r="D22" s="45"/>
      <c r="E22" s="46"/>
      <c r="F22" s="51"/>
      <c r="G22" s="19" t="s">
        <v>92</v>
      </c>
      <c r="H22" s="17"/>
      <c r="I22" s="57"/>
      <c r="J22" s="16"/>
      <c r="K22" s="179"/>
    </row>
    <row r="23" spans="1:11" ht="18.75" thickBot="1">
      <c r="A23" s="180" t="s">
        <v>30</v>
      </c>
      <c r="B23" s="57"/>
      <c r="C23" s="143" t="s">
        <v>31</v>
      </c>
      <c r="D23" s="57"/>
      <c r="E23" s="47"/>
      <c r="F23" s="51"/>
      <c r="G23" s="18" t="s">
        <v>90</v>
      </c>
      <c r="H23" s="17"/>
      <c r="I23" s="57"/>
      <c r="J23" s="16"/>
      <c r="K23" s="179"/>
    </row>
    <row r="24" spans="1:11" ht="18.75" thickBot="1">
      <c r="A24" s="182"/>
      <c r="B24" s="48"/>
      <c r="C24" s="144"/>
      <c r="D24" s="84"/>
      <c r="E24" s="49"/>
      <c r="F24" s="52"/>
      <c r="G24" s="48" t="s">
        <v>83</v>
      </c>
      <c r="H24" s="70"/>
      <c r="I24" s="57"/>
      <c r="J24" s="53"/>
      <c r="K24" s="183"/>
    </row>
    <row r="25" spans="1:11" ht="18.75" thickBot="1">
      <c r="A25" s="655" t="s">
        <v>87</v>
      </c>
      <c r="B25" s="656"/>
      <c r="C25" s="656"/>
      <c r="D25" s="656"/>
      <c r="E25" s="656"/>
      <c r="F25" s="656"/>
      <c r="G25" s="656"/>
      <c r="H25" s="656"/>
      <c r="I25" s="657"/>
      <c r="J25" s="657"/>
      <c r="K25" s="658"/>
    </row>
    <row r="26" spans="1:12" ht="18.75" thickBot="1">
      <c r="A26" s="659" t="s">
        <v>30</v>
      </c>
      <c r="B26" s="660"/>
      <c r="C26" s="661" t="s">
        <v>31</v>
      </c>
      <c r="D26" s="660"/>
      <c r="E26" s="656"/>
      <c r="F26" s="656"/>
      <c r="G26" s="656"/>
      <c r="H26" s="656"/>
      <c r="I26" s="661"/>
      <c r="J26" s="656"/>
      <c r="K26" s="662"/>
      <c r="L26" s="19"/>
    </row>
    <row r="27" spans="1:11" ht="18.75" thickBot="1">
      <c r="A27" s="655" t="s">
        <v>307</v>
      </c>
      <c r="B27" s="656"/>
      <c r="C27" s="656"/>
      <c r="D27" s="656"/>
      <c r="E27" s="656"/>
      <c r="F27" s="656"/>
      <c r="G27" s="656"/>
      <c r="H27" s="656"/>
      <c r="I27" s="656"/>
      <c r="J27" s="656"/>
      <c r="K27" s="664"/>
    </row>
    <row r="28" spans="1:11" ht="18.75" thickBot="1">
      <c r="A28" s="665"/>
      <c r="B28" s="720" t="s">
        <v>53</v>
      </c>
      <c r="C28" s="721"/>
      <c r="D28" s="721"/>
      <c r="E28" s="721"/>
      <c r="F28" s="721"/>
      <c r="G28" s="721"/>
      <c r="H28" s="722"/>
      <c r="I28" s="669"/>
      <c r="J28" s="656"/>
      <c r="K28" s="664"/>
    </row>
    <row r="29" spans="1:11" ht="18.75" thickBot="1">
      <c r="A29" s="665"/>
      <c r="B29" s="666" t="s">
        <v>54</v>
      </c>
      <c r="C29" s="667"/>
      <c r="D29" s="667"/>
      <c r="E29" s="667"/>
      <c r="F29" s="667"/>
      <c r="G29" s="667"/>
      <c r="H29" s="668"/>
      <c r="I29" s="670"/>
      <c r="J29" s="656"/>
      <c r="K29" s="664"/>
    </row>
    <row r="30" spans="1:11" ht="18.75" thickBot="1">
      <c r="A30" s="665"/>
      <c r="B30" s="666" t="s">
        <v>84</v>
      </c>
      <c r="C30" s="671"/>
      <c r="D30" s="671"/>
      <c r="E30" s="671"/>
      <c r="F30" s="671"/>
      <c r="G30" s="671"/>
      <c r="H30" s="671"/>
      <c r="I30" s="672"/>
      <c r="J30" s="656"/>
      <c r="K30" s="664"/>
    </row>
    <row r="31" spans="1:11" ht="18.75" thickBot="1">
      <c r="A31" s="665"/>
      <c r="B31" s="666" t="s">
        <v>70</v>
      </c>
      <c r="C31" s="715"/>
      <c r="D31" s="716"/>
      <c r="E31" s="716"/>
      <c r="F31" s="716"/>
      <c r="G31" s="716"/>
      <c r="H31" s="717"/>
      <c r="I31" s="670"/>
      <c r="J31" s="656"/>
      <c r="K31" s="664"/>
    </row>
    <row r="32" spans="1:11" ht="18.75" thickBot="1">
      <c r="A32" s="673"/>
      <c r="B32" s="674"/>
      <c r="C32" s="674"/>
      <c r="D32" s="674"/>
      <c r="E32" s="667"/>
      <c r="F32" s="667"/>
      <c r="G32" s="667"/>
      <c r="H32" s="667"/>
      <c r="I32" s="667"/>
      <c r="J32" s="656"/>
      <c r="K32" s="664"/>
    </row>
    <row r="33" spans="1:11" ht="18.75" thickBot="1">
      <c r="A33" s="709" t="s">
        <v>58</v>
      </c>
      <c r="B33" s="718"/>
      <c r="C33" s="718"/>
      <c r="D33" s="718"/>
      <c r="E33" s="694"/>
      <c r="F33" s="695"/>
      <c r="G33" s="695"/>
      <c r="H33" s="695"/>
      <c r="I33" s="695"/>
      <c r="J33" s="695"/>
      <c r="K33" s="696"/>
    </row>
    <row r="34" spans="1:11" ht="18.75" thickBot="1">
      <c r="A34" s="675" t="s">
        <v>296</v>
      </c>
      <c r="B34" s="676"/>
      <c r="C34" s="677"/>
      <c r="D34" s="677"/>
      <c r="E34" s="705"/>
      <c r="F34" s="706"/>
      <c r="G34" s="706"/>
      <c r="H34" s="706"/>
      <c r="I34" s="706"/>
      <c r="J34" s="706"/>
      <c r="K34" s="707"/>
    </row>
    <row r="35" spans="1:13" ht="18.75" thickBot="1">
      <c r="A35" s="173" t="s">
        <v>33</v>
      </c>
      <c r="B35" s="18"/>
      <c r="C35" s="697" t="s">
        <v>376</v>
      </c>
      <c r="D35" s="698"/>
      <c r="E35" s="698"/>
      <c r="F35" s="698"/>
      <c r="G35" s="698"/>
      <c r="H35" s="698"/>
      <c r="I35" s="698"/>
      <c r="J35" s="698"/>
      <c r="K35" s="699"/>
      <c r="L35" s="3"/>
      <c r="M35" s="3"/>
    </row>
    <row r="36" spans="1:11" ht="18.75" thickBot="1">
      <c r="A36" s="173" t="s">
        <v>80</v>
      </c>
      <c r="B36" s="57"/>
      <c r="C36" s="700" t="s">
        <v>373</v>
      </c>
      <c r="D36" s="701"/>
      <c r="E36" s="701"/>
      <c r="F36" s="701"/>
      <c r="G36" s="701"/>
      <c r="H36" s="701"/>
      <c r="I36" s="701"/>
      <c r="J36" s="701"/>
      <c r="K36" s="702"/>
    </row>
    <row r="37" spans="1:11" ht="18.75" thickBot="1">
      <c r="A37" s="173" t="s">
        <v>57</v>
      </c>
      <c r="B37" s="17"/>
      <c r="C37" s="17"/>
      <c r="D37" s="17"/>
      <c r="E37" s="18"/>
      <c r="F37" s="694" t="s">
        <v>374</v>
      </c>
      <c r="G37" s="703"/>
      <c r="H37" s="703"/>
      <c r="I37" s="703"/>
      <c r="J37" s="703"/>
      <c r="K37" s="704"/>
    </row>
    <row r="38" spans="1:11" ht="18.75" thickBot="1">
      <c r="A38" s="184" t="s">
        <v>377</v>
      </c>
      <c r="B38" s="185"/>
      <c r="C38" s="185"/>
      <c r="D38" s="185"/>
      <c r="E38" s="691" t="s">
        <v>375</v>
      </c>
      <c r="F38" s="692"/>
      <c r="G38" s="692"/>
      <c r="H38" s="692"/>
      <c r="I38" s="692"/>
      <c r="J38" s="692"/>
      <c r="K38" s="693"/>
    </row>
    <row r="39" ht="13.5" thickTop="1"/>
    <row r="42" ht="12.75">
      <c r="H42" s="145"/>
    </row>
  </sheetData>
  <sheetProtection selectLockedCells="1"/>
  <mergeCells count="24">
    <mergeCell ref="C31:H31"/>
    <mergeCell ref="A33:D33"/>
    <mergeCell ref="A10:K10"/>
    <mergeCell ref="C13:K13"/>
    <mergeCell ref="A11:K11"/>
    <mergeCell ref="B28:H28"/>
    <mergeCell ref="E12:F12"/>
    <mergeCell ref="C14:E14"/>
    <mergeCell ref="A1:K1"/>
    <mergeCell ref="A2:K2"/>
    <mergeCell ref="A3:K3"/>
    <mergeCell ref="A14:B14"/>
    <mergeCell ref="A4:K4"/>
    <mergeCell ref="A5:K5"/>
    <mergeCell ref="A6:K6"/>
    <mergeCell ref="A7:K7"/>
    <mergeCell ref="A8:K8"/>
    <mergeCell ref="A9:K9"/>
    <mergeCell ref="E38:K38"/>
    <mergeCell ref="E33:K33"/>
    <mergeCell ref="C35:K35"/>
    <mergeCell ref="C36:K36"/>
    <mergeCell ref="F37:K37"/>
    <mergeCell ref="E34:K34"/>
  </mergeCells>
  <hyperlinks>
    <hyperlink ref="A9" r:id="rId1" display="vigiras@prefeitura.sp.gov.br"/>
  </hyperlinks>
  <printOptions/>
  <pageMargins left="0.5905511811023623" right="0.5905511811023623" top="0.3937007874015748" bottom="0.3937007874015748" header="0.5118110236220472" footer="0.5118110236220472"/>
  <pageSetup horizontalDpi="300" verticalDpi="300" orientation="landscape" paperSize="9" scale="85" r:id="rId4"/>
  <headerFooter alignWithMargins="0">
    <oddFooter>&amp;R&amp;P de &amp;N  - &amp;D</oddFooter>
  </headerFooter>
  <legacyDrawing r:id="rId3"/>
  <oleObjects>
    <oleObject progId="PBrush" shapeId="527208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E203"/>
  <sheetViews>
    <sheetView zoomScale="80" zoomScaleNormal="80" zoomScalePageLayoutView="0" workbookViewId="0" topLeftCell="A1">
      <selection activeCell="B12" sqref="B12:C22"/>
    </sheetView>
  </sheetViews>
  <sheetFormatPr defaultColWidth="9.140625" defaultRowHeight="12.75"/>
  <cols>
    <col min="1" max="1" width="22.7109375" style="6" customWidth="1"/>
    <col min="2" max="2" width="32.57421875" style="6" customWidth="1"/>
    <col min="3" max="3" width="31.8515625" style="6" customWidth="1"/>
    <col min="4" max="4" width="26.28125" style="6" customWidth="1"/>
    <col min="5" max="5" width="15.28125" style="6" hidden="1" customWidth="1"/>
    <col min="6" max="16384" width="9.140625" style="3" customWidth="1"/>
  </cols>
  <sheetData>
    <row r="1" spans="1:5" s="1" customFormat="1" ht="19.5" thickBot="1" thickTop="1">
      <c r="A1" s="186" t="s">
        <v>221</v>
      </c>
      <c r="B1" s="187"/>
      <c r="C1" s="187"/>
      <c r="D1" s="188"/>
      <c r="E1" s="118"/>
    </row>
    <row r="2" spans="1:5" s="1" customFormat="1" ht="18.75" thickBot="1">
      <c r="A2" s="189" t="s">
        <v>51</v>
      </c>
      <c r="B2" s="132"/>
      <c r="C2" s="132"/>
      <c r="D2" s="190"/>
      <c r="E2" s="133"/>
    </row>
    <row r="3" spans="1:5" ht="17.25" thickBot="1" thickTop="1">
      <c r="A3" s="191" t="s">
        <v>96</v>
      </c>
      <c r="B3" s="124"/>
      <c r="C3" s="124"/>
      <c r="D3" s="192"/>
      <c r="E3" s="134"/>
    </row>
    <row r="4" spans="1:5" ht="16.5" thickBot="1">
      <c r="A4" s="193"/>
      <c r="B4" s="122"/>
      <c r="C4" s="122"/>
      <c r="D4" s="194"/>
      <c r="E4" s="122"/>
    </row>
    <row r="5" spans="1:5" ht="16.5" thickTop="1">
      <c r="A5" s="195" t="s">
        <v>219</v>
      </c>
      <c r="B5" s="120"/>
      <c r="C5" s="120"/>
      <c r="D5" s="196"/>
      <c r="E5" s="135"/>
    </row>
    <row r="6" spans="1:5" ht="16.5" thickBot="1">
      <c r="A6" s="197" t="s">
        <v>194</v>
      </c>
      <c r="B6" s="123"/>
      <c r="C6" s="123"/>
      <c r="D6" s="198"/>
      <c r="E6" s="136"/>
    </row>
    <row r="7" spans="1:5" s="5" customFormat="1" ht="17.25" thickBot="1" thickTop="1">
      <c r="A7" s="193"/>
      <c r="B7" s="122"/>
      <c r="C7" s="122"/>
      <c r="D7" s="194"/>
      <c r="E7" s="137"/>
    </row>
    <row r="8" spans="1:5" ht="17.25" thickBot="1" thickTop="1">
      <c r="A8" s="199" t="s">
        <v>52</v>
      </c>
      <c r="B8" s="200"/>
      <c r="C8" s="200"/>
      <c r="D8" s="201"/>
      <c r="E8" s="138"/>
    </row>
    <row r="9" spans="1:5" ht="13.5" customHeight="1" thickTop="1">
      <c r="A9" s="125"/>
      <c r="B9" s="125"/>
      <c r="C9" s="125"/>
      <c r="D9" s="125"/>
      <c r="E9" s="125"/>
    </row>
    <row r="10" ht="16.5" thickBot="1">
      <c r="A10" s="522" t="s">
        <v>39</v>
      </c>
    </row>
    <row r="11" spans="1:5" ht="48" thickBot="1">
      <c r="A11" s="399" t="s">
        <v>2</v>
      </c>
      <c r="B11" s="399" t="s">
        <v>94</v>
      </c>
      <c r="C11" s="400" t="s">
        <v>62</v>
      </c>
      <c r="D11" s="401" t="s">
        <v>95</v>
      </c>
      <c r="E11" s="139"/>
    </row>
    <row r="12" spans="1:5" ht="15">
      <c r="A12" s="405" t="s">
        <v>3</v>
      </c>
      <c r="B12" s="7"/>
      <c r="C12" s="8"/>
      <c r="D12" s="159" t="e">
        <f>B12/C12*100</f>
        <v>#DIV/0!</v>
      </c>
      <c r="E12" s="140"/>
    </row>
    <row r="13" spans="1:5" ht="15">
      <c r="A13" s="406" t="s">
        <v>12</v>
      </c>
      <c r="B13" s="9"/>
      <c r="C13" s="9"/>
      <c r="D13" s="160" t="e">
        <f aca="true" t="shared" si="0" ref="D13:D22">B13/C13*100</f>
        <v>#DIV/0!</v>
      </c>
      <c r="E13" s="141"/>
    </row>
    <row r="14" spans="1:5" ht="15">
      <c r="A14" s="406" t="s">
        <v>11</v>
      </c>
      <c r="B14" s="9"/>
      <c r="C14" s="9"/>
      <c r="D14" s="160" t="e">
        <f t="shared" si="0"/>
        <v>#DIV/0!</v>
      </c>
      <c r="E14" s="141"/>
    </row>
    <row r="15" spans="1:5" ht="15">
      <c r="A15" s="406" t="s">
        <v>8</v>
      </c>
      <c r="B15" s="9"/>
      <c r="C15" s="10"/>
      <c r="D15" s="160" t="e">
        <f t="shared" si="0"/>
        <v>#DIV/0!</v>
      </c>
      <c r="E15" s="141"/>
    </row>
    <row r="16" spans="1:5" ht="15">
      <c r="A16" s="406" t="s">
        <v>5</v>
      </c>
      <c r="B16" s="10"/>
      <c r="C16" s="10"/>
      <c r="D16" s="160" t="e">
        <f t="shared" si="0"/>
        <v>#DIV/0!</v>
      </c>
      <c r="E16" s="141"/>
    </row>
    <row r="17" spans="1:5" ht="15">
      <c r="A17" s="406" t="s">
        <v>13</v>
      </c>
      <c r="B17" s="10"/>
      <c r="C17" s="10"/>
      <c r="D17" s="160" t="e">
        <f t="shared" si="0"/>
        <v>#DIV/0!</v>
      </c>
      <c r="E17" s="141"/>
    </row>
    <row r="18" spans="1:5" ht="15">
      <c r="A18" s="406" t="s">
        <v>9</v>
      </c>
      <c r="B18" s="10"/>
      <c r="C18" s="9"/>
      <c r="D18" s="160" t="e">
        <f t="shared" si="0"/>
        <v>#DIV/0!</v>
      </c>
      <c r="E18" s="141"/>
    </row>
    <row r="19" spans="1:5" ht="15">
      <c r="A19" s="406" t="s">
        <v>10</v>
      </c>
      <c r="B19" s="9"/>
      <c r="C19" s="9"/>
      <c r="D19" s="160" t="e">
        <f t="shared" si="0"/>
        <v>#DIV/0!</v>
      </c>
      <c r="E19" s="141"/>
    </row>
    <row r="20" spans="1:5" ht="15">
      <c r="A20" s="407" t="s">
        <v>6</v>
      </c>
      <c r="B20" s="9"/>
      <c r="C20" s="9"/>
      <c r="D20" s="160" t="e">
        <f t="shared" si="0"/>
        <v>#DIV/0!</v>
      </c>
      <c r="E20" s="141"/>
    </row>
    <row r="21" spans="1:5" ht="15">
      <c r="A21" s="407" t="s">
        <v>4</v>
      </c>
      <c r="B21" s="9"/>
      <c r="C21" s="9"/>
      <c r="D21" s="160" t="e">
        <f t="shared" si="0"/>
        <v>#DIV/0!</v>
      </c>
      <c r="E21" s="141"/>
    </row>
    <row r="22" spans="1:5" ht="15.75" thickBot="1">
      <c r="A22" s="407" t="s">
        <v>7</v>
      </c>
      <c r="B22" s="9"/>
      <c r="C22" s="11"/>
      <c r="D22" s="161" t="e">
        <f t="shared" si="0"/>
        <v>#DIV/0!</v>
      </c>
      <c r="E22" s="141"/>
    </row>
    <row r="23" spans="1:5" ht="16.5" thickBot="1">
      <c r="A23" s="402" t="s">
        <v>14</v>
      </c>
      <c r="B23" s="403">
        <f>SUM(B12:B22)</f>
        <v>0</v>
      </c>
      <c r="C23" s="403">
        <f>SUM(C12:C22)</f>
        <v>0</v>
      </c>
      <c r="D23" s="404" t="e">
        <f>B23/C23*100</f>
        <v>#DIV/0!</v>
      </c>
      <c r="E23" s="142"/>
    </row>
    <row r="25" ht="16.5" thickBot="1">
      <c r="A25" s="522" t="s">
        <v>40</v>
      </c>
    </row>
    <row r="26" spans="1:5" ht="48" thickBot="1">
      <c r="A26" s="399" t="s">
        <v>2</v>
      </c>
      <c r="B26" s="399" t="s">
        <v>72</v>
      </c>
      <c r="C26" s="400" t="s">
        <v>62</v>
      </c>
      <c r="D26" s="401" t="s">
        <v>73</v>
      </c>
      <c r="E26" s="139"/>
    </row>
    <row r="27" spans="1:5" ht="15" customHeight="1">
      <c r="A27" s="405" t="s">
        <v>3</v>
      </c>
      <c r="B27" s="7"/>
      <c r="C27" s="8"/>
      <c r="D27" s="159" t="e">
        <f>B27/C27*100</f>
        <v>#DIV/0!</v>
      </c>
      <c r="E27" s="140"/>
    </row>
    <row r="28" spans="1:5" ht="15" customHeight="1">
      <c r="A28" s="406" t="s">
        <v>12</v>
      </c>
      <c r="B28" s="9"/>
      <c r="C28" s="9"/>
      <c r="D28" s="160" t="e">
        <f aca="true" t="shared" si="1" ref="D28:D37">B28/C28*100</f>
        <v>#DIV/0!</v>
      </c>
      <c r="E28" s="141"/>
    </row>
    <row r="29" spans="1:5" ht="15" customHeight="1">
      <c r="A29" s="406" t="s">
        <v>11</v>
      </c>
      <c r="B29" s="9"/>
      <c r="C29" s="9"/>
      <c r="D29" s="160" t="e">
        <f t="shared" si="1"/>
        <v>#DIV/0!</v>
      </c>
      <c r="E29" s="141"/>
    </row>
    <row r="30" spans="1:5" ht="15" customHeight="1">
      <c r="A30" s="406" t="s">
        <v>8</v>
      </c>
      <c r="B30" s="9"/>
      <c r="C30" s="10"/>
      <c r="D30" s="160" t="e">
        <f t="shared" si="1"/>
        <v>#DIV/0!</v>
      </c>
      <c r="E30" s="141"/>
    </row>
    <row r="31" spans="1:5" ht="15" customHeight="1">
      <c r="A31" s="406" t="s">
        <v>5</v>
      </c>
      <c r="B31" s="10"/>
      <c r="C31" s="10"/>
      <c r="D31" s="160" t="e">
        <f t="shared" si="1"/>
        <v>#DIV/0!</v>
      </c>
      <c r="E31" s="141"/>
    </row>
    <row r="32" spans="1:5" ht="15" customHeight="1">
      <c r="A32" s="406" t="s">
        <v>13</v>
      </c>
      <c r="B32" s="10"/>
      <c r="C32" s="10"/>
      <c r="D32" s="160" t="e">
        <f t="shared" si="1"/>
        <v>#DIV/0!</v>
      </c>
      <c r="E32" s="141"/>
    </row>
    <row r="33" spans="1:5" ht="15" customHeight="1">
      <c r="A33" s="406" t="s">
        <v>9</v>
      </c>
      <c r="B33" s="10"/>
      <c r="C33" s="9"/>
      <c r="D33" s="160" t="e">
        <f t="shared" si="1"/>
        <v>#DIV/0!</v>
      </c>
      <c r="E33" s="141"/>
    </row>
    <row r="34" spans="1:5" ht="15" customHeight="1">
      <c r="A34" s="406" t="s">
        <v>10</v>
      </c>
      <c r="B34" s="9"/>
      <c r="C34" s="9"/>
      <c r="D34" s="160" t="e">
        <f t="shared" si="1"/>
        <v>#DIV/0!</v>
      </c>
      <c r="E34" s="141"/>
    </row>
    <row r="35" spans="1:5" ht="15" customHeight="1">
      <c r="A35" s="407" t="s">
        <v>6</v>
      </c>
      <c r="B35" s="9"/>
      <c r="C35" s="9"/>
      <c r="D35" s="160" t="e">
        <f t="shared" si="1"/>
        <v>#DIV/0!</v>
      </c>
      <c r="E35" s="141"/>
    </row>
    <row r="36" spans="1:5" ht="15" customHeight="1">
      <c r="A36" s="407" t="s">
        <v>4</v>
      </c>
      <c r="B36" s="9"/>
      <c r="C36" s="9"/>
      <c r="D36" s="160" t="e">
        <f t="shared" si="1"/>
        <v>#DIV/0!</v>
      </c>
      <c r="E36" s="141"/>
    </row>
    <row r="37" spans="1:5" ht="15" customHeight="1" thickBot="1">
      <c r="A37" s="407" t="s">
        <v>7</v>
      </c>
      <c r="B37" s="9"/>
      <c r="C37" s="11"/>
      <c r="D37" s="161" t="e">
        <f t="shared" si="1"/>
        <v>#DIV/0!</v>
      </c>
      <c r="E37" s="141"/>
    </row>
    <row r="38" spans="1:5" ht="15" customHeight="1" thickBot="1">
      <c r="A38" s="402" t="s">
        <v>14</v>
      </c>
      <c r="B38" s="403">
        <f>SUM(B27:B37)</f>
        <v>0</v>
      </c>
      <c r="C38" s="403">
        <f>SUM(C27:C37)</f>
        <v>0</v>
      </c>
      <c r="D38" s="404" t="e">
        <f>B38/C38*100</f>
        <v>#DIV/0!</v>
      </c>
      <c r="E38" s="142"/>
    </row>
    <row r="39" spans="1:5" ht="15" customHeight="1">
      <c r="A39" s="12"/>
      <c r="B39" s="12"/>
      <c r="C39" s="12"/>
      <c r="D39" s="12"/>
      <c r="E39" s="12"/>
    </row>
    <row r="40" spans="1:5" ht="15" customHeight="1" thickBot="1">
      <c r="A40" s="522" t="s">
        <v>41</v>
      </c>
      <c r="B40" s="12"/>
      <c r="C40" s="12"/>
      <c r="D40" s="12"/>
      <c r="E40" s="12"/>
    </row>
    <row r="41" spans="1:5" ht="48" thickBot="1">
      <c r="A41" s="399" t="s">
        <v>2</v>
      </c>
      <c r="B41" s="399" t="s">
        <v>72</v>
      </c>
      <c r="C41" s="400" t="s">
        <v>62</v>
      </c>
      <c r="D41" s="401" t="s">
        <v>73</v>
      </c>
      <c r="E41" s="139"/>
    </row>
    <row r="42" spans="1:5" ht="15">
      <c r="A42" s="405" t="s">
        <v>3</v>
      </c>
      <c r="B42" s="7"/>
      <c r="C42" s="8"/>
      <c r="D42" s="159" t="e">
        <f>B42/C42*100</f>
        <v>#DIV/0!</v>
      </c>
      <c r="E42" s="140"/>
    </row>
    <row r="43" spans="1:5" ht="15">
      <c r="A43" s="406" t="s">
        <v>12</v>
      </c>
      <c r="B43" s="9"/>
      <c r="C43" s="9"/>
      <c r="D43" s="160" t="e">
        <f aca="true" t="shared" si="2" ref="D43:D52">B43/C43*100</f>
        <v>#DIV/0!</v>
      </c>
      <c r="E43" s="141"/>
    </row>
    <row r="44" spans="1:5" ht="15">
      <c r="A44" s="406" t="s">
        <v>11</v>
      </c>
      <c r="B44" s="9"/>
      <c r="C44" s="9"/>
      <c r="D44" s="160" t="e">
        <f t="shared" si="2"/>
        <v>#DIV/0!</v>
      </c>
      <c r="E44" s="141"/>
    </row>
    <row r="45" spans="1:5" ht="15">
      <c r="A45" s="406" t="s">
        <v>8</v>
      </c>
      <c r="B45" s="9"/>
      <c r="C45" s="10"/>
      <c r="D45" s="160" t="e">
        <f t="shared" si="2"/>
        <v>#DIV/0!</v>
      </c>
      <c r="E45" s="141"/>
    </row>
    <row r="46" spans="1:5" ht="15">
      <c r="A46" s="406" t="s">
        <v>5</v>
      </c>
      <c r="B46" s="10"/>
      <c r="C46" s="10"/>
      <c r="D46" s="160" t="e">
        <f t="shared" si="2"/>
        <v>#DIV/0!</v>
      </c>
      <c r="E46" s="141"/>
    </row>
    <row r="47" spans="1:5" ht="15">
      <c r="A47" s="406" t="s">
        <v>13</v>
      </c>
      <c r="B47" s="10"/>
      <c r="C47" s="10"/>
      <c r="D47" s="160" t="e">
        <f t="shared" si="2"/>
        <v>#DIV/0!</v>
      </c>
      <c r="E47" s="141"/>
    </row>
    <row r="48" spans="1:5" ht="15">
      <c r="A48" s="406" t="s">
        <v>9</v>
      </c>
      <c r="B48" s="10"/>
      <c r="C48" s="9"/>
      <c r="D48" s="160" t="e">
        <f t="shared" si="2"/>
        <v>#DIV/0!</v>
      </c>
      <c r="E48" s="141"/>
    </row>
    <row r="49" spans="1:5" ht="15">
      <c r="A49" s="406" t="s">
        <v>10</v>
      </c>
      <c r="B49" s="9"/>
      <c r="C49" s="9"/>
      <c r="D49" s="160" t="e">
        <f t="shared" si="2"/>
        <v>#DIV/0!</v>
      </c>
      <c r="E49" s="141"/>
    </row>
    <row r="50" spans="1:5" ht="15">
      <c r="A50" s="407" t="s">
        <v>6</v>
      </c>
      <c r="B50" s="9"/>
      <c r="C50" s="9"/>
      <c r="D50" s="160" t="e">
        <f t="shared" si="2"/>
        <v>#DIV/0!</v>
      </c>
      <c r="E50" s="141"/>
    </row>
    <row r="51" spans="1:5" ht="15">
      <c r="A51" s="407" t="s">
        <v>4</v>
      </c>
      <c r="B51" s="9"/>
      <c r="C51" s="9"/>
      <c r="D51" s="160" t="e">
        <f t="shared" si="2"/>
        <v>#DIV/0!</v>
      </c>
      <c r="E51" s="141"/>
    </row>
    <row r="52" spans="1:5" ht="15.75" thickBot="1">
      <c r="A52" s="407" t="s">
        <v>7</v>
      </c>
      <c r="B52" s="9"/>
      <c r="C52" s="11"/>
      <c r="D52" s="161" t="e">
        <f t="shared" si="2"/>
        <v>#DIV/0!</v>
      </c>
      <c r="E52" s="141"/>
    </row>
    <row r="53" spans="1:5" ht="16.5" thickBot="1">
      <c r="A53" s="402" t="s">
        <v>14</v>
      </c>
      <c r="B53" s="403">
        <f>SUM(B42:B52)</f>
        <v>0</v>
      </c>
      <c r="C53" s="403">
        <f>SUM(C42:C52)</f>
        <v>0</v>
      </c>
      <c r="D53" s="404" t="e">
        <f>B53/C53*100</f>
        <v>#DIV/0!</v>
      </c>
      <c r="E53" s="142"/>
    </row>
    <row r="55" ht="16.5" thickBot="1">
      <c r="A55" s="522" t="s">
        <v>42</v>
      </c>
    </row>
    <row r="56" spans="1:5" ht="48" thickBot="1">
      <c r="A56" s="399" t="s">
        <v>2</v>
      </c>
      <c r="B56" s="399" t="s">
        <v>72</v>
      </c>
      <c r="C56" s="400" t="s">
        <v>62</v>
      </c>
      <c r="D56" s="401" t="s">
        <v>73</v>
      </c>
      <c r="E56" s="139"/>
    </row>
    <row r="57" spans="1:5" ht="15">
      <c r="A57" s="405" t="s">
        <v>3</v>
      </c>
      <c r="B57" s="7"/>
      <c r="C57" s="8"/>
      <c r="D57" s="159" t="e">
        <f>B57/C57*100</f>
        <v>#DIV/0!</v>
      </c>
      <c r="E57" s="140"/>
    </row>
    <row r="58" spans="1:5" ht="15">
      <c r="A58" s="406" t="s">
        <v>12</v>
      </c>
      <c r="B58" s="9"/>
      <c r="C58" s="9"/>
      <c r="D58" s="160" t="e">
        <f aca="true" t="shared" si="3" ref="D58:D67">B58/C58*100</f>
        <v>#DIV/0!</v>
      </c>
      <c r="E58" s="141"/>
    </row>
    <row r="59" spans="1:5" ht="15">
      <c r="A59" s="406" t="s">
        <v>11</v>
      </c>
      <c r="B59" s="9"/>
      <c r="C59" s="9"/>
      <c r="D59" s="160" t="e">
        <f t="shared" si="3"/>
        <v>#DIV/0!</v>
      </c>
      <c r="E59" s="141"/>
    </row>
    <row r="60" spans="1:5" ht="15">
      <c r="A60" s="406" t="s">
        <v>8</v>
      </c>
      <c r="B60" s="9"/>
      <c r="C60" s="10"/>
      <c r="D60" s="160" t="e">
        <f t="shared" si="3"/>
        <v>#DIV/0!</v>
      </c>
      <c r="E60" s="141"/>
    </row>
    <row r="61" spans="1:5" ht="15">
      <c r="A61" s="406" t="s">
        <v>5</v>
      </c>
      <c r="B61" s="10"/>
      <c r="C61" s="10"/>
      <c r="D61" s="160" t="e">
        <f t="shared" si="3"/>
        <v>#DIV/0!</v>
      </c>
      <c r="E61" s="141"/>
    </row>
    <row r="62" spans="1:5" ht="15">
      <c r="A62" s="406" t="s">
        <v>13</v>
      </c>
      <c r="B62" s="10"/>
      <c r="C62" s="10"/>
      <c r="D62" s="160" t="e">
        <f t="shared" si="3"/>
        <v>#DIV/0!</v>
      </c>
      <c r="E62" s="141"/>
    </row>
    <row r="63" spans="1:5" ht="15">
      <c r="A63" s="406" t="s">
        <v>9</v>
      </c>
      <c r="B63" s="10"/>
      <c r="C63" s="9"/>
      <c r="D63" s="160" t="e">
        <f t="shared" si="3"/>
        <v>#DIV/0!</v>
      </c>
      <c r="E63" s="141"/>
    </row>
    <row r="64" spans="1:5" ht="15">
      <c r="A64" s="406" t="s">
        <v>10</v>
      </c>
      <c r="B64" s="9"/>
      <c r="C64" s="9"/>
      <c r="D64" s="160" t="e">
        <f t="shared" si="3"/>
        <v>#DIV/0!</v>
      </c>
      <c r="E64" s="141"/>
    </row>
    <row r="65" spans="1:5" ht="15">
      <c r="A65" s="407" t="s">
        <v>6</v>
      </c>
      <c r="B65" s="9"/>
      <c r="C65" s="9"/>
      <c r="D65" s="160" t="e">
        <f t="shared" si="3"/>
        <v>#DIV/0!</v>
      </c>
      <c r="E65" s="141"/>
    </row>
    <row r="66" spans="1:5" ht="15">
      <c r="A66" s="407" t="s">
        <v>4</v>
      </c>
      <c r="B66" s="9"/>
      <c r="C66" s="9"/>
      <c r="D66" s="160" t="e">
        <f t="shared" si="3"/>
        <v>#DIV/0!</v>
      </c>
      <c r="E66" s="141"/>
    </row>
    <row r="67" spans="1:5" ht="15.75" thickBot="1">
      <c r="A67" s="407" t="s">
        <v>7</v>
      </c>
      <c r="B67" s="9"/>
      <c r="C67" s="11"/>
      <c r="D67" s="161" t="e">
        <f t="shared" si="3"/>
        <v>#DIV/0!</v>
      </c>
      <c r="E67" s="141"/>
    </row>
    <row r="68" spans="1:5" ht="16.5" thickBot="1">
      <c r="A68" s="402" t="s">
        <v>14</v>
      </c>
      <c r="B68" s="403">
        <f>SUM(B57:B67)</f>
        <v>0</v>
      </c>
      <c r="C68" s="403">
        <f>SUM(C57:C67)</f>
        <v>0</v>
      </c>
      <c r="D68" s="404" t="e">
        <f>B68/C68*100</f>
        <v>#DIV/0!</v>
      </c>
      <c r="E68" s="142"/>
    </row>
    <row r="70" ht="16.5" thickBot="1">
      <c r="A70" s="522" t="s">
        <v>43</v>
      </c>
    </row>
    <row r="71" spans="1:5" ht="48" thickBot="1">
      <c r="A71" s="399" t="s">
        <v>2</v>
      </c>
      <c r="B71" s="399" t="s">
        <v>72</v>
      </c>
      <c r="C71" s="400" t="s">
        <v>62</v>
      </c>
      <c r="D71" s="401" t="s">
        <v>73</v>
      </c>
      <c r="E71" s="139"/>
    </row>
    <row r="72" spans="1:5" ht="15">
      <c r="A72" s="405" t="s">
        <v>3</v>
      </c>
      <c r="B72" s="7"/>
      <c r="C72" s="8"/>
      <c r="D72" s="159" t="e">
        <f>B72/C72*100</f>
        <v>#DIV/0!</v>
      </c>
      <c r="E72" s="140"/>
    </row>
    <row r="73" spans="1:5" ht="15">
      <c r="A73" s="406" t="s">
        <v>12</v>
      </c>
      <c r="B73" s="9"/>
      <c r="C73" s="9"/>
      <c r="D73" s="160" t="e">
        <f aca="true" t="shared" si="4" ref="D73:D82">B73/C73*100</f>
        <v>#DIV/0!</v>
      </c>
      <c r="E73" s="141"/>
    </row>
    <row r="74" spans="1:5" ht="15">
      <c r="A74" s="406" t="s">
        <v>11</v>
      </c>
      <c r="B74" s="9"/>
      <c r="C74" s="9"/>
      <c r="D74" s="160" t="e">
        <f t="shared" si="4"/>
        <v>#DIV/0!</v>
      </c>
      <c r="E74" s="141"/>
    </row>
    <row r="75" spans="1:5" ht="15">
      <c r="A75" s="406" t="s">
        <v>8</v>
      </c>
      <c r="B75" s="9"/>
      <c r="C75" s="10"/>
      <c r="D75" s="160" t="e">
        <f t="shared" si="4"/>
        <v>#DIV/0!</v>
      </c>
      <c r="E75" s="141"/>
    </row>
    <row r="76" spans="1:5" ht="15">
      <c r="A76" s="406" t="s">
        <v>5</v>
      </c>
      <c r="B76" s="10"/>
      <c r="C76" s="10"/>
      <c r="D76" s="160" t="e">
        <f t="shared" si="4"/>
        <v>#DIV/0!</v>
      </c>
      <c r="E76" s="141"/>
    </row>
    <row r="77" spans="1:5" ht="15">
      <c r="A77" s="406" t="s">
        <v>13</v>
      </c>
      <c r="B77" s="10"/>
      <c r="C77" s="10"/>
      <c r="D77" s="160" t="e">
        <f t="shared" si="4"/>
        <v>#DIV/0!</v>
      </c>
      <c r="E77" s="141"/>
    </row>
    <row r="78" spans="1:5" ht="15">
      <c r="A78" s="406" t="s">
        <v>9</v>
      </c>
      <c r="B78" s="10"/>
      <c r="C78" s="9"/>
      <c r="D78" s="160" t="e">
        <f t="shared" si="4"/>
        <v>#DIV/0!</v>
      </c>
      <c r="E78" s="141"/>
    </row>
    <row r="79" spans="1:5" ht="15">
      <c r="A79" s="406" t="s">
        <v>10</v>
      </c>
      <c r="B79" s="9"/>
      <c r="C79" s="9"/>
      <c r="D79" s="160" t="e">
        <f t="shared" si="4"/>
        <v>#DIV/0!</v>
      </c>
      <c r="E79" s="141"/>
    </row>
    <row r="80" spans="1:5" ht="15">
      <c r="A80" s="407" t="s">
        <v>6</v>
      </c>
      <c r="B80" s="9"/>
      <c r="C80" s="9"/>
      <c r="D80" s="160" t="e">
        <f t="shared" si="4"/>
        <v>#DIV/0!</v>
      </c>
      <c r="E80" s="141"/>
    </row>
    <row r="81" spans="1:5" ht="15">
      <c r="A81" s="407" t="s">
        <v>4</v>
      </c>
      <c r="B81" s="9"/>
      <c r="C81" s="9"/>
      <c r="D81" s="160" t="e">
        <f t="shared" si="4"/>
        <v>#DIV/0!</v>
      </c>
      <c r="E81" s="141"/>
    </row>
    <row r="82" spans="1:5" ht="15.75" thickBot="1">
      <c r="A82" s="407" t="s">
        <v>7</v>
      </c>
      <c r="B82" s="9"/>
      <c r="C82" s="11"/>
      <c r="D82" s="161" t="e">
        <f t="shared" si="4"/>
        <v>#DIV/0!</v>
      </c>
      <c r="E82" s="141"/>
    </row>
    <row r="83" spans="1:5" ht="16.5" thickBot="1">
      <c r="A83" s="402" t="s">
        <v>14</v>
      </c>
      <c r="B83" s="403">
        <f>SUM(B72:B82)</f>
        <v>0</v>
      </c>
      <c r="C83" s="403">
        <f>SUM(C72:C82)</f>
        <v>0</v>
      </c>
      <c r="D83" s="404" t="e">
        <f>B83/C83*100</f>
        <v>#DIV/0!</v>
      </c>
      <c r="E83" s="142"/>
    </row>
    <row r="85" ht="16.5" thickBot="1">
      <c r="A85" s="522" t="s">
        <v>44</v>
      </c>
    </row>
    <row r="86" spans="1:5" ht="48" thickBot="1">
      <c r="A86" s="399" t="s">
        <v>2</v>
      </c>
      <c r="B86" s="399" t="s">
        <v>72</v>
      </c>
      <c r="C86" s="400" t="s">
        <v>62</v>
      </c>
      <c r="D86" s="401" t="s">
        <v>73</v>
      </c>
      <c r="E86" s="139"/>
    </row>
    <row r="87" spans="1:5" ht="15">
      <c r="A87" s="405" t="s">
        <v>3</v>
      </c>
      <c r="B87" s="7"/>
      <c r="C87" s="8"/>
      <c r="D87" s="159" t="e">
        <f>B87/C87*100</f>
        <v>#DIV/0!</v>
      </c>
      <c r="E87" s="140"/>
    </row>
    <row r="88" spans="1:5" ht="15">
      <c r="A88" s="406" t="s">
        <v>12</v>
      </c>
      <c r="B88" s="9"/>
      <c r="C88" s="9"/>
      <c r="D88" s="160" t="e">
        <f aca="true" t="shared" si="5" ref="D88:D97">B88/C88*100</f>
        <v>#DIV/0!</v>
      </c>
      <c r="E88" s="141"/>
    </row>
    <row r="89" spans="1:5" ht="15">
      <c r="A89" s="406" t="s">
        <v>11</v>
      </c>
      <c r="B89" s="9"/>
      <c r="C89" s="9"/>
      <c r="D89" s="160" t="e">
        <f t="shared" si="5"/>
        <v>#DIV/0!</v>
      </c>
      <c r="E89" s="141"/>
    </row>
    <row r="90" spans="1:5" ht="15">
      <c r="A90" s="406" t="s">
        <v>8</v>
      </c>
      <c r="B90" s="9"/>
      <c r="C90" s="10"/>
      <c r="D90" s="160" t="e">
        <f t="shared" si="5"/>
        <v>#DIV/0!</v>
      </c>
      <c r="E90" s="141"/>
    </row>
    <row r="91" spans="1:5" ht="15">
      <c r="A91" s="406" t="s">
        <v>5</v>
      </c>
      <c r="B91" s="10"/>
      <c r="C91" s="10"/>
      <c r="D91" s="160" t="e">
        <f t="shared" si="5"/>
        <v>#DIV/0!</v>
      </c>
      <c r="E91" s="141"/>
    </row>
    <row r="92" spans="1:5" ht="15">
      <c r="A92" s="406" t="s">
        <v>13</v>
      </c>
      <c r="B92" s="10"/>
      <c r="C92" s="10"/>
      <c r="D92" s="160" t="e">
        <f t="shared" si="5"/>
        <v>#DIV/0!</v>
      </c>
      <c r="E92" s="141"/>
    </row>
    <row r="93" spans="1:5" ht="15">
      <c r="A93" s="406" t="s">
        <v>9</v>
      </c>
      <c r="B93" s="10"/>
      <c r="C93" s="9"/>
      <c r="D93" s="160" t="e">
        <f t="shared" si="5"/>
        <v>#DIV/0!</v>
      </c>
      <c r="E93" s="141"/>
    </row>
    <row r="94" spans="1:5" ht="15">
      <c r="A94" s="406" t="s">
        <v>10</v>
      </c>
      <c r="B94" s="9"/>
      <c r="C94" s="9"/>
      <c r="D94" s="160" t="e">
        <f t="shared" si="5"/>
        <v>#DIV/0!</v>
      </c>
      <c r="E94" s="141"/>
    </row>
    <row r="95" spans="1:5" ht="15">
      <c r="A95" s="407" t="s">
        <v>6</v>
      </c>
      <c r="B95" s="9"/>
      <c r="C95" s="9"/>
      <c r="D95" s="160" t="e">
        <f t="shared" si="5"/>
        <v>#DIV/0!</v>
      </c>
      <c r="E95" s="141"/>
    </row>
    <row r="96" spans="1:5" ht="15">
      <c r="A96" s="407" t="s">
        <v>4</v>
      </c>
      <c r="B96" s="9"/>
      <c r="C96" s="9"/>
      <c r="D96" s="160" t="e">
        <f t="shared" si="5"/>
        <v>#DIV/0!</v>
      </c>
      <c r="E96" s="141"/>
    </row>
    <row r="97" spans="1:5" ht="15.75" thickBot="1">
      <c r="A97" s="407" t="s">
        <v>7</v>
      </c>
      <c r="B97" s="9"/>
      <c r="C97" s="11"/>
      <c r="D97" s="161" t="e">
        <f t="shared" si="5"/>
        <v>#DIV/0!</v>
      </c>
      <c r="E97" s="141"/>
    </row>
    <row r="98" spans="1:5" ht="16.5" thickBot="1">
      <c r="A98" s="402" t="s">
        <v>14</v>
      </c>
      <c r="B98" s="403">
        <f>SUM(B87:B97)</f>
        <v>0</v>
      </c>
      <c r="C98" s="403">
        <f>SUM(C87:C97)</f>
        <v>0</v>
      </c>
      <c r="D98" s="404" t="e">
        <f>B98/C98*100</f>
        <v>#DIV/0!</v>
      </c>
      <c r="E98" s="142"/>
    </row>
    <row r="100" ht="16.5" thickBot="1">
      <c r="A100" s="522" t="s">
        <v>45</v>
      </c>
    </row>
    <row r="101" spans="1:5" ht="48" thickBot="1">
      <c r="A101" s="399" t="s">
        <v>2</v>
      </c>
      <c r="B101" s="399" t="s">
        <v>72</v>
      </c>
      <c r="C101" s="400" t="s">
        <v>62</v>
      </c>
      <c r="D101" s="401" t="s">
        <v>73</v>
      </c>
      <c r="E101" s="139"/>
    </row>
    <row r="102" spans="1:5" ht="15">
      <c r="A102" s="405" t="s">
        <v>3</v>
      </c>
      <c r="B102" s="7"/>
      <c r="C102" s="8"/>
      <c r="D102" s="159" t="e">
        <f>B102/C102*100</f>
        <v>#DIV/0!</v>
      </c>
      <c r="E102" s="140"/>
    </row>
    <row r="103" spans="1:5" ht="15">
      <c r="A103" s="406" t="s">
        <v>12</v>
      </c>
      <c r="B103" s="9"/>
      <c r="C103" s="9"/>
      <c r="D103" s="160" t="e">
        <f aca="true" t="shared" si="6" ref="D103:D112">B103/C103*100</f>
        <v>#DIV/0!</v>
      </c>
      <c r="E103" s="141"/>
    </row>
    <row r="104" spans="1:5" ht="15">
      <c r="A104" s="406" t="s">
        <v>11</v>
      </c>
      <c r="B104" s="9"/>
      <c r="C104" s="9"/>
      <c r="D104" s="160" t="e">
        <f t="shared" si="6"/>
        <v>#DIV/0!</v>
      </c>
      <c r="E104" s="141"/>
    </row>
    <row r="105" spans="1:5" ht="15">
      <c r="A105" s="406" t="s">
        <v>8</v>
      </c>
      <c r="B105" s="9"/>
      <c r="C105" s="10"/>
      <c r="D105" s="160" t="e">
        <f t="shared" si="6"/>
        <v>#DIV/0!</v>
      </c>
      <c r="E105" s="141"/>
    </row>
    <row r="106" spans="1:5" ht="15">
      <c r="A106" s="406" t="s">
        <v>5</v>
      </c>
      <c r="B106" s="10"/>
      <c r="C106" s="10"/>
      <c r="D106" s="160" t="e">
        <f t="shared" si="6"/>
        <v>#DIV/0!</v>
      </c>
      <c r="E106" s="141"/>
    </row>
    <row r="107" spans="1:5" ht="15">
      <c r="A107" s="406" t="s">
        <v>13</v>
      </c>
      <c r="B107" s="10"/>
      <c r="C107" s="10"/>
      <c r="D107" s="160" t="e">
        <f t="shared" si="6"/>
        <v>#DIV/0!</v>
      </c>
      <c r="E107" s="141"/>
    </row>
    <row r="108" spans="1:5" ht="15">
      <c r="A108" s="406" t="s">
        <v>9</v>
      </c>
      <c r="B108" s="10"/>
      <c r="C108" s="9"/>
      <c r="D108" s="160" t="e">
        <f t="shared" si="6"/>
        <v>#DIV/0!</v>
      </c>
      <c r="E108" s="141"/>
    </row>
    <row r="109" spans="1:5" ht="15">
      <c r="A109" s="406" t="s">
        <v>10</v>
      </c>
      <c r="B109" s="9"/>
      <c r="C109" s="9"/>
      <c r="D109" s="160" t="e">
        <f t="shared" si="6"/>
        <v>#DIV/0!</v>
      </c>
      <c r="E109" s="141"/>
    </row>
    <row r="110" spans="1:5" ht="15">
      <c r="A110" s="407" t="s">
        <v>6</v>
      </c>
      <c r="B110" s="9"/>
      <c r="C110" s="9"/>
      <c r="D110" s="160" t="e">
        <f t="shared" si="6"/>
        <v>#DIV/0!</v>
      </c>
      <c r="E110" s="141"/>
    </row>
    <row r="111" spans="1:5" ht="15">
      <c r="A111" s="407" t="s">
        <v>4</v>
      </c>
      <c r="B111" s="9"/>
      <c r="C111" s="9"/>
      <c r="D111" s="160" t="e">
        <f t="shared" si="6"/>
        <v>#DIV/0!</v>
      </c>
      <c r="E111" s="141"/>
    </row>
    <row r="112" spans="1:5" ht="15.75" thickBot="1">
      <c r="A112" s="407" t="s">
        <v>7</v>
      </c>
      <c r="B112" s="9"/>
      <c r="C112" s="11"/>
      <c r="D112" s="161" t="e">
        <f t="shared" si="6"/>
        <v>#DIV/0!</v>
      </c>
      <c r="E112" s="141"/>
    </row>
    <row r="113" spans="1:5" ht="16.5" thickBot="1">
      <c r="A113" s="402" t="s">
        <v>14</v>
      </c>
      <c r="B113" s="403">
        <f>SUM(B102:B112)</f>
        <v>0</v>
      </c>
      <c r="C113" s="403">
        <f>SUM(C102:C112)</f>
        <v>0</v>
      </c>
      <c r="D113" s="404" t="e">
        <f>B113/C113*100</f>
        <v>#DIV/0!</v>
      </c>
      <c r="E113" s="142"/>
    </row>
    <row r="115" ht="16.5" thickBot="1">
      <c r="A115" s="522" t="s">
        <v>46</v>
      </c>
    </row>
    <row r="116" spans="1:5" ht="48" thickBot="1">
      <c r="A116" s="399" t="s">
        <v>2</v>
      </c>
      <c r="B116" s="399" t="s">
        <v>72</v>
      </c>
      <c r="C116" s="400" t="s">
        <v>62</v>
      </c>
      <c r="D116" s="401" t="s">
        <v>73</v>
      </c>
      <c r="E116" s="139"/>
    </row>
    <row r="117" spans="1:5" ht="15">
      <c r="A117" s="405" t="s">
        <v>3</v>
      </c>
      <c r="B117" s="7"/>
      <c r="C117" s="8"/>
      <c r="D117" s="159" t="e">
        <f>B117/C117*100</f>
        <v>#DIV/0!</v>
      </c>
      <c r="E117" s="140"/>
    </row>
    <row r="118" spans="1:5" ht="15">
      <c r="A118" s="406" t="s">
        <v>12</v>
      </c>
      <c r="B118" s="9"/>
      <c r="C118" s="9"/>
      <c r="D118" s="160" t="e">
        <f aca="true" t="shared" si="7" ref="D118:D127">B118/C118*100</f>
        <v>#DIV/0!</v>
      </c>
      <c r="E118" s="141"/>
    </row>
    <row r="119" spans="1:5" ht="15">
      <c r="A119" s="406" t="s">
        <v>11</v>
      </c>
      <c r="B119" s="9"/>
      <c r="C119" s="9"/>
      <c r="D119" s="160" t="e">
        <f t="shared" si="7"/>
        <v>#DIV/0!</v>
      </c>
      <c r="E119" s="141"/>
    </row>
    <row r="120" spans="1:5" ht="15">
      <c r="A120" s="406" t="s">
        <v>8</v>
      </c>
      <c r="B120" s="9"/>
      <c r="C120" s="10"/>
      <c r="D120" s="160" t="e">
        <f t="shared" si="7"/>
        <v>#DIV/0!</v>
      </c>
      <c r="E120" s="141"/>
    </row>
    <row r="121" spans="1:5" ht="15">
      <c r="A121" s="406" t="s">
        <v>5</v>
      </c>
      <c r="B121" s="10"/>
      <c r="C121" s="10"/>
      <c r="D121" s="160" t="e">
        <f t="shared" si="7"/>
        <v>#DIV/0!</v>
      </c>
      <c r="E121" s="141"/>
    </row>
    <row r="122" spans="1:5" ht="15">
      <c r="A122" s="406" t="s">
        <v>13</v>
      </c>
      <c r="B122" s="10"/>
      <c r="C122" s="10"/>
      <c r="D122" s="160" t="e">
        <f t="shared" si="7"/>
        <v>#DIV/0!</v>
      </c>
      <c r="E122" s="141"/>
    </row>
    <row r="123" spans="1:5" ht="15">
      <c r="A123" s="406" t="s">
        <v>9</v>
      </c>
      <c r="B123" s="10"/>
      <c r="C123" s="9"/>
      <c r="D123" s="160" t="e">
        <f t="shared" si="7"/>
        <v>#DIV/0!</v>
      </c>
      <c r="E123" s="141"/>
    </row>
    <row r="124" spans="1:5" ht="15">
      <c r="A124" s="406" t="s">
        <v>10</v>
      </c>
      <c r="B124" s="9"/>
      <c r="C124" s="9"/>
      <c r="D124" s="160" t="e">
        <f t="shared" si="7"/>
        <v>#DIV/0!</v>
      </c>
      <c r="E124" s="141"/>
    </row>
    <row r="125" spans="1:5" ht="15">
      <c r="A125" s="407" t="s">
        <v>6</v>
      </c>
      <c r="B125" s="9"/>
      <c r="C125" s="9"/>
      <c r="D125" s="160" t="e">
        <f t="shared" si="7"/>
        <v>#DIV/0!</v>
      </c>
      <c r="E125" s="141"/>
    </row>
    <row r="126" spans="1:5" ht="15">
      <c r="A126" s="407" t="s">
        <v>4</v>
      </c>
      <c r="B126" s="9"/>
      <c r="C126" s="9"/>
      <c r="D126" s="160" t="e">
        <f t="shared" si="7"/>
        <v>#DIV/0!</v>
      </c>
      <c r="E126" s="141"/>
    </row>
    <row r="127" spans="1:5" ht="15.75" thickBot="1">
      <c r="A127" s="407" t="s">
        <v>7</v>
      </c>
      <c r="B127" s="9"/>
      <c r="C127" s="11"/>
      <c r="D127" s="161" t="e">
        <f t="shared" si="7"/>
        <v>#DIV/0!</v>
      </c>
      <c r="E127" s="141"/>
    </row>
    <row r="128" spans="1:5" ht="16.5" thickBot="1">
      <c r="A128" s="402" t="s">
        <v>14</v>
      </c>
      <c r="B128" s="403">
        <f>SUM(B117:B127)</f>
        <v>0</v>
      </c>
      <c r="C128" s="403">
        <f>SUM(C117:C127)</f>
        <v>0</v>
      </c>
      <c r="D128" s="404" t="e">
        <f>B128/C128*100</f>
        <v>#DIV/0!</v>
      </c>
      <c r="E128" s="142"/>
    </row>
    <row r="130" ht="16.5" thickBot="1">
      <c r="A130" s="522" t="s">
        <v>47</v>
      </c>
    </row>
    <row r="131" spans="1:5" ht="48" thickBot="1">
      <c r="A131" s="399" t="s">
        <v>2</v>
      </c>
      <c r="B131" s="399" t="s">
        <v>72</v>
      </c>
      <c r="C131" s="400" t="s">
        <v>62</v>
      </c>
      <c r="D131" s="401" t="s">
        <v>73</v>
      </c>
      <c r="E131" s="139"/>
    </row>
    <row r="132" spans="1:5" ht="15">
      <c r="A132" s="405" t="s">
        <v>3</v>
      </c>
      <c r="B132" s="7"/>
      <c r="C132" s="8"/>
      <c r="D132" s="159" t="e">
        <f>B132/C132*100</f>
        <v>#DIV/0!</v>
      </c>
      <c r="E132" s="140"/>
    </row>
    <row r="133" spans="1:5" ht="15">
      <c r="A133" s="406" t="s">
        <v>12</v>
      </c>
      <c r="B133" s="9"/>
      <c r="C133" s="9"/>
      <c r="D133" s="160" t="e">
        <f aca="true" t="shared" si="8" ref="D133:D142">B133/C133*100</f>
        <v>#DIV/0!</v>
      </c>
      <c r="E133" s="141"/>
    </row>
    <row r="134" spans="1:5" ht="15">
      <c r="A134" s="406" t="s">
        <v>11</v>
      </c>
      <c r="B134" s="9"/>
      <c r="C134" s="9"/>
      <c r="D134" s="160" t="e">
        <f t="shared" si="8"/>
        <v>#DIV/0!</v>
      </c>
      <c r="E134" s="141"/>
    </row>
    <row r="135" spans="1:5" ht="15">
      <c r="A135" s="406" t="s">
        <v>8</v>
      </c>
      <c r="B135" s="9"/>
      <c r="C135" s="10"/>
      <c r="D135" s="160" t="e">
        <f t="shared" si="8"/>
        <v>#DIV/0!</v>
      </c>
      <c r="E135" s="141"/>
    </row>
    <row r="136" spans="1:5" ht="15">
      <c r="A136" s="406" t="s">
        <v>5</v>
      </c>
      <c r="B136" s="10"/>
      <c r="C136" s="10"/>
      <c r="D136" s="160" t="e">
        <f t="shared" si="8"/>
        <v>#DIV/0!</v>
      </c>
      <c r="E136" s="141"/>
    </row>
    <row r="137" spans="1:5" ht="15">
      <c r="A137" s="406" t="s">
        <v>13</v>
      </c>
      <c r="B137" s="10"/>
      <c r="C137" s="10"/>
      <c r="D137" s="160" t="e">
        <f t="shared" si="8"/>
        <v>#DIV/0!</v>
      </c>
      <c r="E137" s="141"/>
    </row>
    <row r="138" spans="1:5" ht="15">
      <c r="A138" s="406" t="s">
        <v>9</v>
      </c>
      <c r="B138" s="10"/>
      <c r="C138" s="9"/>
      <c r="D138" s="160" t="e">
        <f t="shared" si="8"/>
        <v>#DIV/0!</v>
      </c>
      <c r="E138" s="141"/>
    </row>
    <row r="139" spans="1:5" ht="15">
      <c r="A139" s="406" t="s">
        <v>10</v>
      </c>
      <c r="B139" s="9"/>
      <c r="C139" s="9"/>
      <c r="D139" s="160" t="e">
        <f t="shared" si="8"/>
        <v>#DIV/0!</v>
      </c>
      <c r="E139" s="141"/>
    </row>
    <row r="140" spans="1:5" ht="15">
      <c r="A140" s="407" t="s">
        <v>6</v>
      </c>
      <c r="B140" s="9"/>
      <c r="C140" s="9"/>
      <c r="D140" s="160" t="e">
        <f t="shared" si="8"/>
        <v>#DIV/0!</v>
      </c>
      <c r="E140" s="141"/>
    </row>
    <row r="141" spans="1:5" ht="15">
      <c r="A141" s="407" t="s">
        <v>4</v>
      </c>
      <c r="B141" s="9"/>
      <c r="C141" s="9"/>
      <c r="D141" s="160" t="e">
        <f t="shared" si="8"/>
        <v>#DIV/0!</v>
      </c>
      <c r="E141" s="141"/>
    </row>
    <row r="142" spans="1:5" ht="15.75" thickBot="1">
      <c r="A142" s="407" t="s">
        <v>7</v>
      </c>
      <c r="B142" s="9"/>
      <c r="C142" s="11"/>
      <c r="D142" s="161" t="e">
        <f t="shared" si="8"/>
        <v>#DIV/0!</v>
      </c>
      <c r="E142" s="141"/>
    </row>
    <row r="143" spans="1:5" ht="16.5" thickBot="1">
      <c r="A143" s="402" t="s">
        <v>14</v>
      </c>
      <c r="B143" s="403">
        <f>SUM(B132:B142)</f>
        <v>0</v>
      </c>
      <c r="C143" s="403">
        <f>SUM(C132:C142)</f>
        <v>0</v>
      </c>
      <c r="D143" s="404" t="e">
        <f>B143/C143*100</f>
        <v>#DIV/0!</v>
      </c>
      <c r="E143" s="142"/>
    </row>
    <row r="145" ht="16.5" thickBot="1">
      <c r="A145" s="522" t="s">
        <v>48</v>
      </c>
    </row>
    <row r="146" spans="1:5" ht="48" thickBot="1">
      <c r="A146" s="399" t="s">
        <v>2</v>
      </c>
      <c r="B146" s="399" t="s">
        <v>72</v>
      </c>
      <c r="C146" s="400" t="s">
        <v>62</v>
      </c>
      <c r="D146" s="401" t="s">
        <v>73</v>
      </c>
      <c r="E146" s="139"/>
    </row>
    <row r="147" spans="1:5" ht="15">
      <c r="A147" s="405" t="s">
        <v>3</v>
      </c>
      <c r="B147" s="7"/>
      <c r="C147" s="8"/>
      <c r="D147" s="159" t="e">
        <f>B147/C147*100</f>
        <v>#DIV/0!</v>
      </c>
      <c r="E147" s="140"/>
    </row>
    <row r="148" spans="1:5" ht="15">
      <c r="A148" s="406" t="s">
        <v>12</v>
      </c>
      <c r="B148" s="9"/>
      <c r="C148" s="9"/>
      <c r="D148" s="160" t="e">
        <f aca="true" t="shared" si="9" ref="D148:D157">B148/C148*100</f>
        <v>#DIV/0!</v>
      </c>
      <c r="E148" s="141"/>
    </row>
    <row r="149" spans="1:5" ht="15">
      <c r="A149" s="406" t="s">
        <v>11</v>
      </c>
      <c r="B149" s="9"/>
      <c r="C149" s="9"/>
      <c r="D149" s="160" t="e">
        <f t="shared" si="9"/>
        <v>#DIV/0!</v>
      </c>
      <c r="E149" s="141"/>
    </row>
    <row r="150" spans="1:5" ht="15">
      <c r="A150" s="406" t="s">
        <v>8</v>
      </c>
      <c r="B150" s="9"/>
      <c r="C150" s="10"/>
      <c r="D150" s="160" t="e">
        <f t="shared" si="9"/>
        <v>#DIV/0!</v>
      </c>
      <c r="E150" s="141"/>
    </row>
    <row r="151" spans="1:5" ht="15">
      <c r="A151" s="406" t="s">
        <v>5</v>
      </c>
      <c r="B151" s="10"/>
      <c r="C151" s="10"/>
      <c r="D151" s="160" t="e">
        <f t="shared" si="9"/>
        <v>#DIV/0!</v>
      </c>
      <c r="E151" s="141"/>
    </row>
    <row r="152" spans="1:5" ht="15">
      <c r="A152" s="406" t="s">
        <v>13</v>
      </c>
      <c r="B152" s="10"/>
      <c r="C152" s="10"/>
      <c r="D152" s="160" t="e">
        <f t="shared" si="9"/>
        <v>#DIV/0!</v>
      </c>
      <c r="E152" s="141"/>
    </row>
    <row r="153" spans="1:5" ht="15">
      <c r="A153" s="406" t="s">
        <v>9</v>
      </c>
      <c r="B153" s="10"/>
      <c r="C153" s="9"/>
      <c r="D153" s="160" t="e">
        <f t="shared" si="9"/>
        <v>#DIV/0!</v>
      </c>
      <c r="E153" s="141"/>
    </row>
    <row r="154" spans="1:5" ht="15">
      <c r="A154" s="406" t="s">
        <v>10</v>
      </c>
      <c r="B154" s="9"/>
      <c r="C154" s="9"/>
      <c r="D154" s="160" t="e">
        <f t="shared" si="9"/>
        <v>#DIV/0!</v>
      </c>
      <c r="E154" s="141"/>
    </row>
    <row r="155" spans="1:5" ht="15">
      <c r="A155" s="407" t="s">
        <v>6</v>
      </c>
      <c r="B155" s="9"/>
      <c r="C155" s="9"/>
      <c r="D155" s="160" t="e">
        <f t="shared" si="9"/>
        <v>#DIV/0!</v>
      </c>
      <c r="E155" s="141"/>
    </row>
    <row r="156" spans="1:5" ht="15">
      <c r="A156" s="407" t="s">
        <v>4</v>
      </c>
      <c r="B156" s="9"/>
      <c r="C156" s="9"/>
      <c r="D156" s="160" t="e">
        <f t="shared" si="9"/>
        <v>#DIV/0!</v>
      </c>
      <c r="E156" s="141"/>
    </row>
    <row r="157" spans="1:5" ht="15.75" thickBot="1">
      <c r="A157" s="407" t="s">
        <v>7</v>
      </c>
      <c r="B157" s="9"/>
      <c r="C157" s="11"/>
      <c r="D157" s="161" t="e">
        <f t="shared" si="9"/>
        <v>#DIV/0!</v>
      </c>
      <c r="E157" s="141"/>
    </row>
    <row r="158" spans="1:5" ht="16.5" thickBot="1">
      <c r="A158" s="402" t="s">
        <v>14</v>
      </c>
      <c r="B158" s="403">
        <f>SUM(B147:B157)</f>
        <v>0</v>
      </c>
      <c r="C158" s="403">
        <f>SUM(C147:C157)</f>
        <v>0</v>
      </c>
      <c r="D158" s="404" t="e">
        <f>B158/C158*100</f>
        <v>#DIV/0!</v>
      </c>
      <c r="E158" s="142"/>
    </row>
    <row r="160" ht="16.5" thickBot="1">
      <c r="A160" s="522" t="s">
        <v>49</v>
      </c>
    </row>
    <row r="161" spans="1:5" ht="48" thickBot="1">
      <c r="A161" s="399" t="s">
        <v>2</v>
      </c>
      <c r="B161" s="399" t="s">
        <v>72</v>
      </c>
      <c r="C161" s="400" t="s">
        <v>62</v>
      </c>
      <c r="D161" s="401" t="s">
        <v>73</v>
      </c>
      <c r="E161" s="139"/>
    </row>
    <row r="162" spans="1:5" ht="15">
      <c r="A162" s="405" t="s">
        <v>3</v>
      </c>
      <c r="B162" s="7"/>
      <c r="C162" s="8"/>
      <c r="D162" s="159" t="e">
        <f>B162/C162*100</f>
        <v>#DIV/0!</v>
      </c>
      <c r="E162" s="140"/>
    </row>
    <row r="163" spans="1:5" ht="15">
      <c r="A163" s="406" t="s">
        <v>12</v>
      </c>
      <c r="B163" s="9"/>
      <c r="C163" s="9"/>
      <c r="D163" s="160" t="e">
        <f aca="true" t="shared" si="10" ref="D163:D172">B163/C163*100</f>
        <v>#DIV/0!</v>
      </c>
      <c r="E163" s="141"/>
    </row>
    <row r="164" spans="1:5" ht="15">
      <c r="A164" s="406" t="s">
        <v>11</v>
      </c>
      <c r="B164" s="9"/>
      <c r="C164" s="9"/>
      <c r="D164" s="160" t="e">
        <f t="shared" si="10"/>
        <v>#DIV/0!</v>
      </c>
      <c r="E164" s="141"/>
    </row>
    <row r="165" spans="1:5" ht="15">
      <c r="A165" s="406" t="s">
        <v>8</v>
      </c>
      <c r="B165" s="9"/>
      <c r="C165" s="10"/>
      <c r="D165" s="160" t="e">
        <f t="shared" si="10"/>
        <v>#DIV/0!</v>
      </c>
      <c r="E165" s="141"/>
    </row>
    <row r="166" spans="1:5" ht="15">
      <c r="A166" s="406" t="s">
        <v>5</v>
      </c>
      <c r="B166" s="10"/>
      <c r="C166" s="10"/>
      <c r="D166" s="160" t="e">
        <f t="shared" si="10"/>
        <v>#DIV/0!</v>
      </c>
      <c r="E166" s="141"/>
    </row>
    <row r="167" spans="1:5" ht="15">
      <c r="A167" s="406" t="s">
        <v>13</v>
      </c>
      <c r="B167" s="10"/>
      <c r="C167" s="10"/>
      <c r="D167" s="160" t="e">
        <f t="shared" si="10"/>
        <v>#DIV/0!</v>
      </c>
      <c r="E167" s="141"/>
    </row>
    <row r="168" spans="1:5" ht="15">
      <c r="A168" s="406" t="s">
        <v>9</v>
      </c>
      <c r="B168" s="10"/>
      <c r="C168" s="9"/>
      <c r="D168" s="160" t="e">
        <f t="shared" si="10"/>
        <v>#DIV/0!</v>
      </c>
      <c r="E168" s="141"/>
    </row>
    <row r="169" spans="1:5" ht="15">
      <c r="A169" s="406" t="s">
        <v>10</v>
      </c>
      <c r="B169" s="9"/>
      <c r="C169" s="9"/>
      <c r="D169" s="160" t="e">
        <f t="shared" si="10"/>
        <v>#DIV/0!</v>
      </c>
      <c r="E169" s="141"/>
    </row>
    <row r="170" spans="1:5" ht="15">
      <c r="A170" s="407" t="s">
        <v>6</v>
      </c>
      <c r="B170" s="9"/>
      <c r="C170" s="9"/>
      <c r="D170" s="160" t="e">
        <f t="shared" si="10"/>
        <v>#DIV/0!</v>
      </c>
      <c r="E170" s="141"/>
    </row>
    <row r="171" spans="1:5" ht="15">
      <c r="A171" s="407" t="s">
        <v>4</v>
      </c>
      <c r="B171" s="9"/>
      <c r="C171" s="9"/>
      <c r="D171" s="160" t="e">
        <f t="shared" si="10"/>
        <v>#DIV/0!</v>
      </c>
      <c r="E171" s="141"/>
    </row>
    <row r="172" spans="1:5" ht="15.75" thickBot="1">
      <c r="A172" s="407" t="s">
        <v>7</v>
      </c>
      <c r="B172" s="9"/>
      <c r="C172" s="11"/>
      <c r="D172" s="161" t="e">
        <f t="shared" si="10"/>
        <v>#DIV/0!</v>
      </c>
      <c r="E172" s="141"/>
    </row>
    <row r="173" spans="1:5" ht="16.5" thickBot="1">
      <c r="A173" s="402" t="s">
        <v>14</v>
      </c>
      <c r="B173" s="403">
        <f>SUM(B162:B172)</f>
        <v>0</v>
      </c>
      <c r="C173" s="403">
        <f>SUM(C162:C172)</f>
        <v>0</v>
      </c>
      <c r="D173" s="404" t="e">
        <f>B173/C173*100</f>
        <v>#DIV/0!</v>
      </c>
      <c r="E173" s="142"/>
    </row>
    <row r="175" ht="16.5" thickBot="1">
      <c r="A175" s="522" t="s">
        <v>50</v>
      </c>
    </row>
    <row r="176" spans="1:5" ht="48" thickBot="1">
      <c r="A176" s="399" t="s">
        <v>2</v>
      </c>
      <c r="B176" s="399" t="s">
        <v>72</v>
      </c>
      <c r="C176" s="400" t="s">
        <v>62</v>
      </c>
      <c r="D176" s="401" t="s">
        <v>73</v>
      </c>
      <c r="E176" s="139"/>
    </row>
    <row r="177" spans="1:5" ht="15">
      <c r="A177" s="405" t="s">
        <v>3</v>
      </c>
      <c r="B177" s="7"/>
      <c r="C177" s="8"/>
      <c r="D177" s="159" t="e">
        <f>B177/C177*100</f>
        <v>#DIV/0!</v>
      </c>
      <c r="E177" s="140"/>
    </row>
    <row r="178" spans="1:5" ht="15">
      <c r="A178" s="406" t="s">
        <v>12</v>
      </c>
      <c r="B178" s="9"/>
      <c r="C178" s="9"/>
      <c r="D178" s="160" t="e">
        <f aca="true" t="shared" si="11" ref="D178:D187">B178/C178*100</f>
        <v>#DIV/0!</v>
      </c>
      <c r="E178" s="141"/>
    </row>
    <row r="179" spans="1:5" ht="15">
      <c r="A179" s="406" t="s">
        <v>11</v>
      </c>
      <c r="B179" s="9"/>
      <c r="C179" s="9"/>
      <c r="D179" s="160" t="e">
        <f t="shared" si="11"/>
        <v>#DIV/0!</v>
      </c>
      <c r="E179" s="141"/>
    </row>
    <row r="180" spans="1:5" ht="15">
      <c r="A180" s="406" t="s">
        <v>8</v>
      </c>
      <c r="B180" s="9"/>
      <c r="C180" s="10"/>
      <c r="D180" s="160" t="e">
        <f t="shared" si="11"/>
        <v>#DIV/0!</v>
      </c>
      <c r="E180" s="141"/>
    </row>
    <row r="181" spans="1:5" ht="15">
      <c r="A181" s="406" t="s">
        <v>5</v>
      </c>
      <c r="B181" s="10"/>
      <c r="C181" s="10"/>
      <c r="D181" s="160" t="e">
        <f t="shared" si="11"/>
        <v>#DIV/0!</v>
      </c>
      <c r="E181" s="141"/>
    </row>
    <row r="182" spans="1:5" ht="15">
      <c r="A182" s="406" t="s">
        <v>13</v>
      </c>
      <c r="B182" s="10"/>
      <c r="C182" s="10"/>
      <c r="D182" s="160" t="e">
        <f t="shared" si="11"/>
        <v>#DIV/0!</v>
      </c>
      <c r="E182" s="141"/>
    </row>
    <row r="183" spans="1:5" ht="15">
      <c r="A183" s="406" t="s">
        <v>9</v>
      </c>
      <c r="B183" s="10"/>
      <c r="C183" s="9"/>
      <c r="D183" s="160" t="e">
        <f t="shared" si="11"/>
        <v>#DIV/0!</v>
      </c>
      <c r="E183" s="141"/>
    </row>
    <row r="184" spans="1:5" ht="15">
      <c r="A184" s="406" t="s">
        <v>10</v>
      </c>
      <c r="B184" s="9"/>
      <c r="C184" s="9"/>
      <c r="D184" s="160" t="e">
        <f t="shared" si="11"/>
        <v>#DIV/0!</v>
      </c>
      <c r="E184" s="141"/>
    </row>
    <row r="185" spans="1:5" ht="15">
      <c r="A185" s="407" t="s">
        <v>6</v>
      </c>
      <c r="B185" s="9"/>
      <c r="C185" s="9"/>
      <c r="D185" s="160" t="e">
        <f t="shared" si="11"/>
        <v>#DIV/0!</v>
      </c>
      <c r="E185" s="141"/>
    </row>
    <row r="186" spans="1:5" ht="15">
      <c r="A186" s="407" t="s">
        <v>4</v>
      </c>
      <c r="B186" s="9"/>
      <c r="C186" s="9"/>
      <c r="D186" s="160" t="e">
        <f t="shared" si="11"/>
        <v>#DIV/0!</v>
      </c>
      <c r="E186" s="141"/>
    </row>
    <row r="187" spans="1:5" ht="15.75" thickBot="1">
      <c r="A187" s="407" t="s">
        <v>7</v>
      </c>
      <c r="B187" s="9"/>
      <c r="C187" s="11"/>
      <c r="D187" s="161" t="e">
        <f t="shared" si="11"/>
        <v>#DIV/0!</v>
      </c>
      <c r="E187" s="141"/>
    </row>
    <row r="188" spans="1:5" ht="16.5" thickBot="1">
      <c r="A188" s="402" t="s">
        <v>14</v>
      </c>
      <c r="B188" s="403">
        <f>SUM(B177:B187)</f>
        <v>0</v>
      </c>
      <c r="C188" s="403">
        <f>SUM(C177:C187)</f>
        <v>0</v>
      </c>
      <c r="D188" s="404" t="e">
        <f>B188/C188*100</f>
        <v>#DIV/0!</v>
      </c>
      <c r="E188" s="142"/>
    </row>
    <row r="189" ht="15.75" thickBot="1"/>
    <row r="190" spans="1:5" s="14" customFormat="1" ht="17.25" thickBot="1" thickTop="1">
      <c r="A190" s="523" t="s">
        <v>14</v>
      </c>
      <c r="B190" s="524" t="s">
        <v>59</v>
      </c>
      <c r="C190" s="525"/>
      <c r="D190" s="526"/>
      <c r="E190" s="13"/>
    </row>
    <row r="191" spans="1:5" ht="48" thickBot="1">
      <c r="A191" s="408" t="s">
        <v>2</v>
      </c>
      <c r="B191" s="408" t="s">
        <v>72</v>
      </c>
      <c r="C191" s="408" t="s">
        <v>62</v>
      </c>
      <c r="D191" s="409" t="s">
        <v>73</v>
      </c>
      <c r="E191" s="139"/>
    </row>
    <row r="192" spans="1:5" ht="15">
      <c r="A192" s="405" t="s">
        <v>3</v>
      </c>
      <c r="B192" s="410">
        <f>B177+B162+B147+B132+B117+B102+B87+B72+B57+B42+B27+B12</f>
        <v>0</v>
      </c>
      <c r="C192" s="410">
        <f>C177+C162+C147+C132+C117+C102+C87+C72+C57+C42+C27+C12</f>
        <v>0</v>
      </c>
      <c r="D192" s="159" t="e">
        <f>B192/C192*100</f>
        <v>#DIV/0!</v>
      </c>
      <c r="E192" s="140"/>
    </row>
    <row r="193" spans="1:5" ht="15">
      <c r="A193" s="406" t="s">
        <v>12</v>
      </c>
      <c r="B193" s="411">
        <f aca="true" t="shared" si="12" ref="B193:C202">B178+B163+B148+B133+B118+B103+B88+B73+B58+B43+B28+B13</f>
        <v>0</v>
      </c>
      <c r="C193" s="411">
        <f t="shared" si="12"/>
        <v>0</v>
      </c>
      <c r="D193" s="160" t="e">
        <f>B193/C193*100</f>
        <v>#DIV/0!</v>
      </c>
      <c r="E193" s="141"/>
    </row>
    <row r="194" spans="1:5" ht="15">
      <c r="A194" s="406" t="s">
        <v>11</v>
      </c>
      <c r="B194" s="411">
        <f t="shared" si="12"/>
        <v>0</v>
      </c>
      <c r="C194" s="411">
        <f t="shared" si="12"/>
        <v>0</v>
      </c>
      <c r="D194" s="160" t="e">
        <f aca="true" t="shared" si="13" ref="D194:D202">B194/C194*100</f>
        <v>#DIV/0!</v>
      </c>
      <c r="E194" s="141"/>
    </row>
    <row r="195" spans="1:5" ht="15">
      <c r="A195" s="406" t="s">
        <v>8</v>
      </c>
      <c r="B195" s="411">
        <f t="shared" si="12"/>
        <v>0</v>
      </c>
      <c r="C195" s="411">
        <f t="shared" si="12"/>
        <v>0</v>
      </c>
      <c r="D195" s="160" t="e">
        <f t="shared" si="13"/>
        <v>#DIV/0!</v>
      </c>
      <c r="E195" s="141"/>
    </row>
    <row r="196" spans="1:5" ht="15">
      <c r="A196" s="406" t="s">
        <v>5</v>
      </c>
      <c r="B196" s="411">
        <f t="shared" si="12"/>
        <v>0</v>
      </c>
      <c r="C196" s="411">
        <f t="shared" si="12"/>
        <v>0</v>
      </c>
      <c r="D196" s="160" t="e">
        <f t="shared" si="13"/>
        <v>#DIV/0!</v>
      </c>
      <c r="E196" s="141"/>
    </row>
    <row r="197" spans="1:5" ht="15">
      <c r="A197" s="406" t="s">
        <v>13</v>
      </c>
      <c r="B197" s="411">
        <f t="shared" si="12"/>
        <v>0</v>
      </c>
      <c r="C197" s="411">
        <f t="shared" si="12"/>
        <v>0</v>
      </c>
      <c r="D197" s="160" t="e">
        <f t="shared" si="13"/>
        <v>#DIV/0!</v>
      </c>
      <c r="E197" s="141"/>
    </row>
    <row r="198" spans="1:5" ht="15">
      <c r="A198" s="406" t="s">
        <v>9</v>
      </c>
      <c r="B198" s="411">
        <f t="shared" si="12"/>
        <v>0</v>
      </c>
      <c r="C198" s="411">
        <f t="shared" si="12"/>
        <v>0</v>
      </c>
      <c r="D198" s="160" t="e">
        <f t="shared" si="13"/>
        <v>#DIV/0!</v>
      </c>
      <c r="E198" s="141"/>
    </row>
    <row r="199" spans="1:5" ht="15">
      <c r="A199" s="406" t="s">
        <v>10</v>
      </c>
      <c r="B199" s="411">
        <f t="shared" si="12"/>
        <v>0</v>
      </c>
      <c r="C199" s="411">
        <f t="shared" si="12"/>
        <v>0</v>
      </c>
      <c r="D199" s="160" t="e">
        <f t="shared" si="13"/>
        <v>#DIV/0!</v>
      </c>
      <c r="E199" s="141"/>
    </row>
    <row r="200" spans="1:5" ht="15">
      <c r="A200" s="407" t="s">
        <v>6</v>
      </c>
      <c r="B200" s="411">
        <f t="shared" si="12"/>
        <v>0</v>
      </c>
      <c r="C200" s="411">
        <f t="shared" si="12"/>
        <v>0</v>
      </c>
      <c r="D200" s="160" t="e">
        <f t="shared" si="13"/>
        <v>#DIV/0!</v>
      </c>
      <c r="E200" s="141"/>
    </row>
    <row r="201" spans="1:5" ht="15">
      <c r="A201" s="407" t="s">
        <v>4</v>
      </c>
      <c r="B201" s="411">
        <f t="shared" si="12"/>
        <v>0</v>
      </c>
      <c r="C201" s="411">
        <f t="shared" si="12"/>
        <v>0</v>
      </c>
      <c r="D201" s="160" t="e">
        <f t="shared" si="13"/>
        <v>#DIV/0!</v>
      </c>
      <c r="E201" s="141"/>
    </row>
    <row r="202" spans="1:5" ht="15.75" thickBot="1">
      <c r="A202" s="407" t="s">
        <v>7</v>
      </c>
      <c r="B202" s="412">
        <f t="shared" si="12"/>
        <v>0</v>
      </c>
      <c r="C202" s="412">
        <f t="shared" si="12"/>
        <v>0</v>
      </c>
      <c r="D202" s="161" t="e">
        <f t="shared" si="13"/>
        <v>#DIV/0!</v>
      </c>
      <c r="E202" s="141"/>
    </row>
    <row r="203" spans="1:5" ht="16.5" thickBot="1">
      <c r="A203" s="402" t="s">
        <v>14</v>
      </c>
      <c r="B203" s="413">
        <f>B188+B173+B158+B143+B128+B113+B98+B83+B68+B53+B38+B23</f>
        <v>0</v>
      </c>
      <c r="C203" s="413">
        <f>C188+C173+C158+C143+C128+C113+C98+C83+C68+C53+C38+C23</f>
        <v>0</v>
      </c>
      <c r="D203" s="404" t="e">
        <f>B203/C203*100</f>
        <v>#DIV/0!</v>
      </c>
      <c r="E203" s="142"/>
    </row>
  </sheetData>
  <sheetProtection selectLockedCells="1"/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78" r:id="rId1"/>
  <headerFooter alignWithMargins="0">
    <oddHeader>&amp;CDivisão de Infecção Hospitalar - Planilha 1</oddHeader>
    <oddFooter>&amp;R&amp;P de  &amp;N  - &amp;D</oddFooter>
  </headerFooter>
  <rowBreaks count="12" manualBreakCount="12">
    <brk id="23" max="255" man="1"/>
    <brk id="38" max="255" man="1"/>
    <brk id="53" max="255" man="1"/>
    <brk id="68" max="255" man="1"/>
    <brk id="83" max="255" man="1"/>
    <brk id="98" max="255" man="1"/>
    <brk id="113" max="255" man="1"/>
    <brk id="128" max="255" man="1"/>
    <brk id="143" max="255" man="1"/>
    <brk id="158" max="255" man="1"/>
    <brk id="173" max="255" man="1"/>
    <brk id="18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194"/>
  <sheetViews>
    <sheetView zoomScale="80" zoomScaleNormal="80" zoomScalePageLayoutView="0" workbookViewId="0" topLeftCell="A1">
      <selection activeCell="B16" sqref="B16:C26"/>
    </sheetView>
  </sheetViews>
  <sheetFormatPr defaultColWidth="9.140625" defaultRowHeight="12.75"/>
  <cols>
    <col min="1" max="1" width="43.00390625" style="6" customWidth="1"/>
    <col min="2" max="4" width="24.140625" style="6" customWidth="1"/>
    <col min="5" max="5" width="15.8515625" style="3" customWidth="1"/>
    <col min="6" max="16384" width="9.140625" style="3" customWidth="1"/>
  </cols>
  <sheetData>
    <row r="1" spans="1:5" s="1" customFormat="1" ht="19.5" thickBot="1" thickTop="1">
      <c r="A1" s="202" t="s">
        <v>314</v>
      </c>
      <c r="B1" s="187"/>
      <c r="C1" s="187"/>
      <c r="D1" s="187"/>
      <c r="E1" s="203"/>
    </row>
    <row r="2" spans="1:5" s="1" customFormat="1" ht="18.75" thickBot="1">
      <c r="A2" s="204" t="s">
        <v>51</v>
      </c>
      <c r="B2" s="119"/>
      <c r="C2" s="119"/>
      <c r="D2" s="119"/>
      <c r="E2" s="205"/>
    </row>
    <row r="3" spans="1:5" ht="15.75">
      <c r="A3" s="195" t="s">
        <v>308</v>
      </c>
      <c r="B3" s="120"/>
      <c r="C3" s="120"/>
      <c r="D3" s="120"/>
      <c r="E3" s="206"/>
    </row>
    <row r="4" spans="1:5" ht="15">
      <c r="A4" s="207" t="s">
        <v>218</v>
      </c>
      <c r="B4" s="121"/>
      <c r="C4" s="121"/>
      <c r="D4" s="121"/>
      <c r="E4" s="208"/>
    </row>
    <row r="5" spans="1:5" ht="15.75">
      <c r="A5" s="209" t="s">
        <v>222</v>
      </c>
      <c r="B5" s="122"/>
      <c r="C5" s="122"/>
      <c r="D5" s="122"/>
      <c r="E5" s="208"/>
    </row>
    <row r="6" spans="1:5" ht="16.5" thickBot="1">
      <c r="A6" s="210" t="s">
        <v>223</v>
      </c>
      <c r="B6" s="123"/>
      <c r="C6" s="123"/>
      <c r="D6" s="123"/>
      <c r="E6" s="211"/>
    </row>
    <row r="7" spans="1:5" ht="16.5" thickBot="1">
      <c r="A7" s="193"/>
      <c r="B7" s="122"/>
      <c r="C7" s="122"/>
      <c r="D7" s="122"/>
      <c r="E7" s="208"/>
    </row>
    <row r="8" spans="1:5" ht="15.75">
      <c r="A8" s="195" t="s">
        <v>309</v>
      </c>
      <c r="B8" s="120"/>
      <c r="C8" s="120"/>
      <c r="D8" s="120"/>
      <c r="E8" s="206"/>
    </row>
    <row r="9" spans="1:5" ht="16.5" thickBot="1">
      <c r="A9" s="197" t="s">
        <v>310</v>
      </c>
      <c r="B9" s="123"/>
      <c r="C9" s="123"/>
      <c r="D9" s="123"/>
      <c r="E9" s="211"/>
    </row>
    <row r="10" spans="1:5" s="5" customFormat="1" ht="16.5" thickBot="1">
      <c r="A10" s="191" t="s">
        <v>311</v>
      </c>
      <c r="B10" s="124"/>
      <c r="C10" s="124"/>
      <c r="D10" s="124"/>
      <c r="E10" s="175"/>
    </row>
    <row r="11" spans="1:5" s="5" customFormat="1" ht="16.5" thickBot="1">
      <c r="A11" s="193"/>
      <c r="B11" s="122"/>
      <c r="C11" s="122"/>
      <c r="D11" s="122"/>
      <c r="E11" s="208"/>
    </row>
    <row r="12" spans="1:5" ht="16.5" thickBot="1">
      <c r="A12" s="199" t="s">
        <v>52</v>
      </c>
      <c r="B12" s="200"/>
      <c r="C12" s="200"/>
      <c r="D12" s="200"/>
      <c r="E12" s="212"/>
    </row>
    <row r="13" spans="1:4" ht="13.5" customHeight="1" thickTop="1">
      <c r="A13" s="125"/>
      <c r="B13" s="125"/>
      <c r="C13" s="125"/>
      <c r="D13" s="125"/>
    </row>
    <row r="14" ht="16.5" thickBot="1">
      <c r="A14" s="522" t="s">
        <v>39</v>
      </c>
    </row>
    <row r="15" spans="1:5" ht="48" thickBot="1">
      <c r="A15" s="399" t="s">
        <v>313</v>
      </c>
      <c r="B15" s="414" t="s">
        <v>206</v>
      </c>
      <c r="C15" s="400" t="s">
        <v>312</v>
      </c>
      <c r="D15" s="399" t="s">
        <v>205</v>
      </c>
      <c r="E15" s="399" t="s">
        <v>210</v>
      </c>
    </row>
    <row r="16" spans="1:5" ht="15">
      <c r="A16" s="415" t="s">
        <v>211</v>
      </c>
      <c r="B16" s="105"/>
      <c r="C16" s="105"/>
      <c r="D16" s="159" t="e">
        <f>B16/C16*100</f>
        <v>#DIV/0!</v>
      </c>
      <c r="E16" s="114"/>
    </row>
    <row r="17" spans="1:5" ht="15">
      <c r="A17" s="416" t="s">
        <v>208</v>
      </c>
      <c r="B17" s="101"/>
      <c r="C17" s="101"/>
      <c r="D17" s="160" t="e">
        <f>B17/C17*100</f>
        <v>#DIV/0!</v>
      </c>
      <c r="E17" s="115"/>
    </row>
    <row r="18" spans="1:5" ht="15">
      <c r="A18" s="416" t="s">
        <v>212</v>
      </c>
      <c r="B18" s="104"/>
      <c r="C18" s="104"/>
      <c r="D18" s="160" t="e">
        <f aca="true" t="shared" si="0" ref="D18:D25">B18/C18*100</f>
        <v>#DIV/0!</v>
      </c>
      <c r="E18" s="115"/>
    </row>
    <row r="19" spans="1:5" ht="15">
      <c r="A19" s="416" t="s">
        <v>214</v>
      </c>
      <c r="B19" s="104"/>
      <c r="C19" s="104"/>
      <c r="D19" s="160" t="e">
        <f>B19/C19*100</f>
        <v>#DIV/0!</v>
      </c>
      <c r="E19" s="115"/>
    </row>
    <row r="20" spans="1:5" ht="15">
      <c r="A20" s="416" t="s">
        <v>213</v>
      </c>
      <c r="B20" s="104"/>
      <c r="C20" s="104"/>
      <c r="D20" s="160" t="e">
        <f t="shared" si="0"/>
        <v>#DIV/0!</v>
      </c>
      <c r="E20" s="115"/>
    </row>
    <row r="21" spans="1:5" ht="15">
      <c r="A21" s="416" t="s">
        <v>204</v>
      </c>
      <c r="B21" s="104"/>
      <c r="C21" s="104"/>
      <c r="D21" s="160" t="e">
        <f t="shared" si="0"/>
        <v>#DIV/0!</v>
      </c>
      <c r="E21" s="115"/>
    </row>
    <row r="22" spans="1:5" ht="15">
      <c r="A22" s="416" t="s">
        <v>215</v>
      </c>
      <c r="B22" s="101"/>
      <c r="C22" s="101"/>
      <c r="D22" s="160" t="e">
        <f t="shared" si="0"/>
        <v>#DIV/0!</v>
      </c>
      <c r="E22" s="116"/>
    </row>
    <row r="23" spans="1:5" ht="15">
      <c r="A23" s="416" t="s">
        <v>217</v>
      </c>
      <c r="B23" s="101"/>
      <c r="C23" s="101"/>
      <c r="D23" s="160" t="e">
        <f t="shared" si="0"/>
        <v>#DIV/0!</v>
      </c>
      <c r="E23" s="116"/>
    </row>
    <row r="24" spans="1:5" ht="15">
      <c r="A24" s="416" t="s">
        <v>209</v>
      </c>
      <c r="B24" s="101"/>
      <c r="C24" s="101"/>
      <c r="D24" s="160" t="e">
        <f t="shared" si="0"/>
        <v>#DIV/0!</v>
      </c>
      <c r="E24" s="116"/>
    </row>
    <row r="25" spans="1:5" ht="15">
      <c r="A25" s="416" t="s">
        <v>216</v>
      </c>
      <c r="B25" s="104"/>
      <c r="C25" s="104"/>
      <c r="D25" s="160" t="e">
        <f t="shared" si="0"/>
        <v>#DIV/0!</v>
      </c>
      <c r="E25" s="116"/>
    </row>
    <row r="26" spans="1:5" ht="15.75" thickBot="1">
      <c r="A26" s="417" t="s">
        <v>207</v>
      </c>
      <c r="B26" s="106"/>
      <c r="C26" s="106"/>
      <c r="D26" s="161" t="e">
        <f>B26/C26*100</f>
        <v>#DIV/0!</v>
      </c>
      <c r="E26" s="117"/>
    </row>
    <row r="28" ht="16.5" thickBot="1">
      <c r="A28" s="522" t="s">
        <v>40</v>
      </c>
    </row>
    <row r="29" spans="1:5" ht="48" thickBot="1">
      <c r="A29" s="399" t="s">
        <v>313</v>
      </c>
      <c r="B29" s="414" t="s">
        <v>206</v>
      </c>
      <c r="C29" s="400" t="s">
        <v>312</v>
      </c>
      <c r="D29" s="399" t="s">
        <v>205</v>
      </c>
      <c r="E29" s="399" t="s">
        <v>210</v>
      </c>
    </row>
    <row r="30" spans="1:5" ht="15" customHeight="1">
      <c r="A30" s="415" t="s">
        <v>211</v>
      </c>
      <c r="B30" s="105"/>
      <c r="C30" s="105"/>
      <c r="D30" s="159" t="e">
        <f>B30/C30*100</f>
        <v>#DIV/0!</v>
      </c>
      <c r="E30" s="114"/>
    </row>
    <row r="31" spans="1:5" ht="15" customHeight="1">
      <c r="A31" s="416" t="s">
        <v>208</v>
      </c>
      <c r="B31" s="101"/>
      <c r="C31" s="101"/>
      <c r="D31" s="160" t="e">
        <f>B31/C31*100</f>
        <v>#DIV/0!</v>
      </c>
      <c r="E31" s="115"/>
    </row>
    <row r="32" spans="1:5" ht="15" customHeight="1">
      <c r="A32" s="416" t="s">
        <v>212</v>
      </c>
      <c r="B32" s="104"/>
      <c r="C32" s="104"/>
      <c r="D32" s="160" t="e">
        <f aca="true" t="shared" si="1" ref="D32:D39">B32/C32*100</f>
        <v>#DIV/0!</v>
      </c>
      <c r="E32" s="115"/>
    </row>
    <row r="33" spans="1:5" ht="15" customHeight="1">
      <c r="A33" s="416" t="s">
        <v>214</v>
      </c>
      <c r="B33" s="104"/>
      <c r="C33" s="104"/>
      <c r="D33" s="160" t="e">
        <f>B33/C33*100</f>
        <v>#DIV/0!</v>
      </c>
      <c r="E33" s="115"/>
    </row>
    <row r="34" spans="1:5" ht="15" customHeight="1">
      <c r="A34" s="416" t="s">
        <v>213</v>
      </c>
      <c r="B34" s="104"/>
      <c r="C34" s="104"/>
      <c r="D34" s="160" t="e">
        <f t="shared" si="1"/>
        <v>#DIV/0!</v>
      </c>
      <c r="E34" s="115"/>
    </row>
    <row r="35" spans="1:5" ht="15" customHeight="1">
      <c r="A35" s="416" t="s">
        <v>204</v>
      </c>
      <c r="B35" s="104"/>
      <c r="C35" s="104"/>
      <c r="D35" s="160" t="e">
        <f t="shared" si="1"/>
        <v>#DIV/0!</v>
      </c>
      <c r="E35" s="115"/>
    </row>
    <row r="36" spans="1:5" ht="15" customHeight="1">
      <c r="A36" s="416" t="s">
        <v>215</v>
      </c>
      <c r="B36" s="101"/>
      <c r="C36" s="101"/>
      <c r="D36" s="160" t="e">
        <f t="shared" si="1"/>
        <v>#DIV/0!</v>
      </c>
      <c r="E36" s="116"/>
    </row>
    <row r="37" spans="1:5" ht="15" customHeight="1">
      <c r="A37" s="416" t="s">
        <v>217</v>
      </c>
      <c r="B37" s="101"/>
      <c r="C37" s="101"/>
      <c r="D37" s="160" t="e">
        <f t="shared" si="1"/>
        <v>#DIV/0!</v>
      </c>
      <c r="E37" s="116"/>
    </row>
    <row r="38" spans="1:5" ht="15" customHeight="1">
      <c r="A38" s="416" t="s">
        <v>209</v>
      </c>
      <c r="B38" s="101"/>
      <c r="C38" s="101"/>
      <c r="D38" s="160" t="e">
        <f t="shared" si="1"/>
        <v>#DIV/0!</v>
      </c>
      <c r="E38" s="116"/>
    </row>
    <row r="39" spans="1:5" ht="15">
      <c r="A39" s="416" t="s">
        <v>216</v>
      </c>
      <c r="B39" s="104"/>
      <c r="C39" s="104"/>
      <c r="D39" s="160" t="e">
        <f t="shared" si="1"/>
        <v>#DIV/0!</v>
      </c>
      <c r="E39" s="116"/>
    </row>
    <row r="40" spans="1:5" ht="15.75" thickBot="1">
      <c r="A40" s="417" t="s">
        <v>207</v>
      </c>
      <c r="B40" s="106"/>
      <c r="C40" s="106"/>
      <c r="D40" s="161" t="e">
        <f>B40/C40*100</f>
        <v>#DIV/0!</v>
      </c>
      <c r="E40" s="117"/>
    </row>
    <row r="41" spans="1:4" ht="15">
      <c r="A41" s="12"/>
      <c r="B41" s="12"/>
      <c r="C41" s="12"/>
      <c r="D41" s="12"/>
    </row>
    <row r="42" spans="1:4" ht="16.5" thickBot="1">
      <c r="A42" s="522" t="s">
        <v>41</v>
      </c>
      <c r="B42" s="12"/>
      <c r="C42" s="12"/>
      <c r="D42" s="12"/>
    </row>
    <row r="43" spans="1:5" ht="48" thickBot="1">
      <c r="A43" s="399" t="s">
        <v>313</v>
      </c>
      <c r="B43" s="414" t="s">
        <v>206</v>
      </c>
      <c r="C43" s="400" t="s">
        <v>312</v>
      </c>
      <c r="D43" s="399" t="s">
        <v>205</v>
      </c>
      <c r="E43" s="399" t="s">
        <v>210</v>
      </c>
    </row>
    <row r="44" spans="1:5" ht="15">
      <c r="A44" s="415" t="s">
        <v>211</v>
      </c>
      <c r="B44" s="105"/>
      <c r="C44" s="105"/>
      <c r="D44" s="159" t="e">
        <f>B44/C44*100</f>
        <v>#DIV/0!</v>
      </c>
      <c r="E44" s="114"/>
    </row>
    <row r="45" spans="1:5" ht="15">
      <c r="A45" s="416" t="s">
        <v>208</v>
      </c>
      <c r="B45" s="101"/>
      <c r="C45" s="101"/>
      <c r="D45" s="160" t="e">
        <f>B45/C45*100</f>
        <v>#DIV/0!</v>
      </c>
      <c r="E45" s="115"/>
    </row>
    <row r="46" spans="1:5" ht="15">
      <c r="A46" s="416" t="s">
        <v>212</v>
      </c>
      <c r="B46" s="104"/>
      <c r="C46" s="104"/>
      <c r="D46" s="160" t="e">
        <f aca="true" t="shared" si="2" ref="D46:D53">B46/C46*100</f>
        <v>#DIV/0!</v>
      </c>
      <c r="E46" s="115"/>
    </row>
    <row r="47" spans="1:5" ht="15">
      <c r="A47" s="416" t="s">
        <v>214</v>
      </c>
      <c r="B47" s="104"/>
      <c r="C47" s="104"/>
      <c r="D47" s="160" t="e">
        <f>B47/C47*100</f>
        <v>#DIV/0!</v>
      </c>
      <c r="E47" s="115"/>
    </row>
    <row r="48" spans="1:5" ht="15">
      <c r="A48" s="416" t="s">
        <v>213</v>
      </c>
      <c r="B48" s="104"/>
      <c r="C48" s="104"/>
      <c r="D48" s="160" t="e">
        <f t="shared" si="2"/>
        <v>#DIV/0!</v>
      </c>
      <c r="E48" s="115"/>
    </row>
    <row r="49" spans="1:5" ht="15">
      <c r="A49" s="416" t="s">
        <v>204</v>
      </c>
      <c r="B49" s="104"/>
      <c r="C49" s="104"/>
      <c r="D49" s="160" t="e">
        <f t="shared" si="2"/>
        <v>#DIV/0!</v>
      </c>
      <c r="E49" s="115"/>
    </row>
    <row r="50" spans="1:5" ht="15">
      <c r="A50" s="416" t="s">
        <v>215</v>
      </c>
      <c r="B50" s="101"/>
      <c r="C50" s="101"/>
      <c r="D50" s="160" t="e">
        <f t="shared" si="2"/>
        <v>#DIV/0!</v>
      </c>
      <c r="E50" s="116"/>
    </row>
    <row r="51" spans="1:5" ht="15">
      <c r="A51" s="416" t="s">
        <v>217</v>
      </c>
      <c r="B51" s="101"/>
      <c r="C51" s="101"/>
      <c r="D51" s="160" t="e">
        <f t="shared" si="2"/>
        <v>#DIV/0!</v>
      </c>
      <c r="E51" s="116"/>
    </row>
    <row r="52" spans="1:5" ht="15">
      <c r="A52" s="416" t="s">
        <v>209</v>
      </c>
      <c r="B52" s="101"/>
      <c r="C52" s="101"/>
      <c r="D52" s="160" t="e">
        <f t="shared" si="2"/>
        <v>#DIV/0!</v>
      </c>
      <c r="E52" s="116"/>
    </row>
    <row r="53" spans="1:5" ht="15">
      <c r="A53" s="416" t="s">
        <v>216</v>
      </c>
      <c r="B53" s="104"/>
      <c r="C53" s="104"/>
      <c r="D53" s="160" t="e">
        <f t="shared" si="2"/>
        <v>#DIV/0!</v>
      </c>
      <c r="E53" s="116"/>
    </row>
    <row r="54" spans="1:5" ht="15.75" thickBot="1">
      <c r="A54" s="417" t="s">
        <v>207</v>
      </c>
      <c r="B54" s="106"/>
      <c r="C54" s="106"/>
      <c r="D54" s="161" t="e">
        <f>B54/C54*100</f>
        <v>#DIV/0!</v>
      </c>
      <c r="E54" s="117"/>
    </row>
    <row r="56" ht="16.5" thickBot="1">
      <c r="A56" s="522" t="s">
        <v>42</v>
      </c>
    </row>
    <row r="57" spans="1:5" ht="48" thickBot="1">
      <c r="A57" s="399" t="s">
        <v>313</v>
      </c>
      <c r="B57" s="414" t="s">
        <v>206</v>
      </c>
      <c r="C57" s="400" t="s">
        <v>312</v>
      </c>
      <c r="D57" s="399" t="s">
        <v>205</v>
      </c>
      <c r="E57" s="399" t="s">
        <v>210</v>
      </c>
    </row>
    <row r="58" spans="1:5" ht="15">
      <c r="A58" s="415" t="s">
        <v>211</v>
      </c>
      <c r="B58" s="105"/>
      <c r="C58" s="105"/>
      <c r="D58" s="159" t="e">
        <f>B58/C58*100</f>
        <v>#DIV/0!</v>
      </c>
      <c r="E58" s="114"/>
    </row>
    <row r="59" spans="1:5" ht="15">
      <c r="A59" s="416" t="s">
        <v>208</v>
      </c>
      <c r="B59" s="101"/>
      <c r="C59" s="101"/>
      <c r="D59" s="160" t="e">
        <f>B59/C59*100</f>
        <v>#DIV/0!</v>
      </c>
      <c r="E59" s="115"/>
    </row>
    <row r="60" spans="1:5" ht="15">
      <c r="A60" s="416" t="s">
        <v>212</v>
      </c>
      <c r="B60" s="104"/>
      <c r="C60" s="104"/>
      <c r="D60" s="160" t="e">
        <f aca="true" t="shared" si="3" ref="D60:D67">B60/C60*100</f>
        <v>#DIV/0!</v>
      </c>
      <c r="E60" s="115"/>
    </row>
    <row r="61" spans="1:5" ht="15">
      <c r="A61" s="416" t="s">
        <v>214</v>
      </c>
      <c r="B61" s="104"/>
      <c r="C61" s="104"/>
      <c r="D61" s="160" t="e">
        <f>B61/C61*100</f>
        <v>#DIV/0!</v>
      </c>
      <c r="E61" s="115"/>
    </row>
    <row r="62" spans="1:5" ht="15">
      <c r="A62" s="416" t="s">
        <v>213</v>
      </c>
      <c r="B62" s="104"/>
      <c r="C62" s="104"/>
      <c r="D62" s="160" t="e">
        <f t="shared" si="3"/>
        <v>#DIV/0!</v>
      </c>
      <c r="E62" s="115"/>
    </row>
    <row r="63" spans="1:5" ht="15">
      <c r="A63" s="416" t="s">
        <v>204</v>
      </c>
      <c r="B63" s="104"/>
      <c r="C63" s="104"/>
      <c r="D63" s="160" t="e">
        <f t="shared" si="3"/>
        <v>#DIV/0!</v>
      </c>
      <c r="E63" s="115"/>
    </row>
    <row r="64" spans="1:5" ht="15">
      <c r="A64" s="416" t="s">
        <v>215</v>
      </c>
      <c r="B64" s="101"/>
      <c r="C64" s="101"/>
      <c r="D64" s="160" t="e">
        <f t="shared" si="3"/>
        <v>#DIV/0!</v>
      </c>
      <c r="E64" s="116"/>
    </row>
    <row r="65" spans="1:5" ht="15">
      <c r="A65" s="416" t="s">
        <v>217</v>
      </c>
      <c r="B65" s="101"/>
      <c r="C65" s="101"/>
      <c r="D65" s="160" t="e">
        <f t="shared" si="3"/>
        <v>#DIV/0!</v>
      </c>
      <c r="E65" s="116"/>
    </row>
    <row r="66" spans="1:5" ht="15">
      <c r="A66" s="416" t="s">
        <v>209</v>
      </c>
      <c r="B66" s="101"/>
      <c r="C66" s="101"/>
      <c r="D66" s="160" t="e">
        <f t="shared" si="3"/>
        <v>#DIV/0!</v>
      </c>
      <c r="E66" s="116"/>
    </row>
    <row r="67" spans="1:5" ht="15">
      <c r="A67" s="416" t="s">
        <v>216</v>
      </c>
      <c r="B67" s="104"/>
      <c r="C67" s="104"/>
      <c r="D67" s="160" t="e">
        <f t="shared" si="3"/>
        <v>#DIV/0!</v>
      </c>
      <c r="E67" s="116"/>
    </row>
    <row r="68" spans="1:5" ht="15.75" thickBot="1">
      <c r="A68" s="417" t="s">
        <v>207</v>
      </c>
      <c r="B68" s="106"/>
      <c r="C68" s="106"/>
      <c r="D68" s="161" t="e">
        <f>B68/C68*100</f>
        <v>#DIV/0!</v>
      </c>
      <c r="E68" s="117"/>
    </row>
    <row r="70" ht="16.5" thickBot="1">
      <c r="A70" s="522" t="s">
        <v>43</v>
      </c>
    </row>
    <row r="71" spans="1:5" ht="48" thickBot="1">
      <c r="A71" s="399" t="s">
        <v>313</v>
      </c>
      <c r="B71" s="414" t="s">
        <v>206</v>
      </c>
      <c r="C71" s="400" t="s">
        <v>312</v>
      </c>
      <c r="D71" s="399" t="s">
        <v>205</v>
      </c>
      <c r="E71" s="399" t="s">
        <v>210</v>
      </c>
    </row>
    <row r="72" spans="1:5" ht="15">
      <c r="A72" s="415" t="s">
        <v>211</v>
      </c>
      <c r="B72" s="105"/>
      <c r="C72" s="105"/>
      <c r="D72" s="159" t="e">
        <f>B72/C72*100</f>
        <v>#DIV/0!</v>
      </c>
      <c r="E72" s="114"/>
    </row>
    <row r="73" spans="1:5" ht="15">
      <c r="A73" s="416" t="s">
        <v>208</v>
      </c>
      <c r="B73" s="101"/>
      <c r="C73" s="101"/>
      <c r="D73" s="160" t="e">
        <f>B73/C73*100</f>
        <v>#DIV/0!</v>
      </c>
      <c r="E73" s="115"/>
    </row>
    <row r="74" spans="1:5" ht="15">
      <c r="A74" s="416" t="s">
        <v>212</v>
      </c>
      <c r="B74" s="104"/>
      <c r="C74" s="104"/>
      <c r="D74" s="160" t="e">
        <f aca="true" t="shared" si="4" ref="D74:D81">B74/C74*100</f>
        <v>#DIV/0!</v>
      </c>
      <c r="E74" s="115"/>
    </row>
    <row r="75" spans="1:5" ht="15">
      <c r="A75" s="416" t="s">
        <v>214</v>
      </c>
      <c r="B75" s="104"/>
      <c r="C75" s="104"/>
      <c r="D75" s="160" t="e">
        <f>B75/C75*100</f>
        <v>#DIV/0!</v>
      </c>
      <c r="E75" s="115"/>
    </row>
    <row r="76" spans="1:5" ht="15">
      <c r="A76" s="416" t="s">
        <v>213</v>
      </c>
      <c r="B76" s="104"/>
      <c r="C76" s="104"/>
      <c r="D76" s="160" t="e">
        <f t="shared" si="4"/>
        <v>#DIV/0!</v>
      </c>
      <c r="E76" s="115"/>
    </row>
    <row r="77" spans="1:5" ht="15">
      <c r="A77" s="416" t="s">
        <v>204</v>
      </c>
      <c r="B77" s="104"/>
      <c r="C77" s="104"/>
      <c r="D77" s="160" t="e">
        <f t="shared" si="4"/>
        <v>#DIV/0!</v>
      </c>
      <c r="E77" s="115"/>
    </row>
    <row r="78" spans="1:5" ht="15">
      <c r="A78" s="416" t="s">
        <v>215</v>
      </c>
      <c r="B78" s="101"/>
      <c r="C78" s="101"/>
      <c r="D78" s="160" t="e">
        <f t="shared" si="4"/>
        <v>#DIV/0!</v>
      </c>
      <c r="E78" s="116"/>
    </row>
    <row r="79" spans="1:5" ht="15">
      <c r="A79" s="416" t="s">
        <v>217</v>
      </c>
      <c r="B79" s="101"/>
      <c r="C79" s="101"/>
      <c r="D79" s="160" t="e">
        <f t="shared" si="4"/>
        <v>#DIV/0!</v>
      </c>
      <c r="E79" s="116"/>
    </row>
    <row r="80" spans="1:5" ht="15">
      <c r="A80" s="416" t="s">
        <v>209</v>
      </c>
      <c r="B80" s="101"/>
      <c r="C80" s="101"/>
      <c r="D80" s="160" t="e">
        <f t="shared" si="4"/>
        <v>#DIV/0!</v>
      </c>
      <c r="E80" s="116"/>
    </row>
    <row r="81" spans="1:5" ht="15">
      <c r="A81" s="416" t="s">
        <v>216</v>
      </c>
      <c r="B81" s="104"/>
      <c r="C81" s="104"/>
      <c r="D81" s="160" t="e">
        <f t="shared" si="4"/>
        <v>#DIV/0!</v>
      </c>
      <c r="E81" s="116"/>
    </row>
    <row r="82" spans="1:5" ht="15.75" thickBot="1">
      <c r="A82" s="417" t="s">
        <v>207</v>
      </c>
      <c r="B82" s="106"/>
      <c r="C82" s="106"/>
      <c r="D82" s="161" t="e">
        <f>B82/C82*100</f>
        <v>#DIV/0!</v>
      </c>
      <c r="E82" s="117"/>
    </row>
    <row r="84" ht="16.5" thickBot="1">
      <c r="A84" s="522" t="s">
        <v>44</v>
      </c>
    </row>
    <row r="85" spans="1:5" ht="48" thickBot="1">
      <c r="A85" s="399" t="s">
        <v>313</v>
      </c>
      <c r="B85" s="414" t="s">
        <v>206</v>
      </c>
      <c r="C85" s="400" t="s">
        <v>312</v>
      </c>
      <c r="D85" s="399" t="s">
        <v>205</v>
      </c>
      <c r="E85" s="399" t="s">
        <v>210</v>
      </c>
    </row>
    <row r="86" spans="1:5" ht="15">
      <c r="A86" s="415" t="s">
        <v>211</v>
      </c>
      <c r="B86" s="105"/>
      <c r="C86" s="105"/>
      <c r="D86" s="159" t="e">
        <f>B86/C86*100</f>
        <v>#DIV/0!</v>
      </c>
      <c r="E86" s="114"/>
    </row>
    <row r="87" spans="1:5" ht="15">
      <c r="A87" s="416" t="s">
        <v>208</v>
      </c>
      <c r="B87" s="101"/>
      <c r="C87" s="101"/>
      <c r="D87" s="160" t="e">
        <f>B87/C87*100</f>
        <v>#DIV/0!</v>
      </c>
      <c r="E87" s="115"/>
    </row>
    <row r="88" spans="1:5" ht="15">
      <c r="A88" s="416" t="s">
        <v>212</v>
      </c>
      <c r="B88" s="104"/>
      <c r="C88" s="104"/>
      <c r="D88" s="160" t="e">
        <f aca="true" t="shared" si="5" ref="D88:D95">B88/C88*100</f>
        <v>#DIV/0!</v>
      </c>
      <c r="E88" s="115"/>
    </row>
    <row r="89" spans="1:5" ht="15">
      <c r="A89" s="416" t="s">
        <v>214</v>
      </c>
      <c r="B89" s="104"/>
      <c r="C89" s="104"/>
      <c r="D89" s="160" t="e">
        <f>B89/C89*100</f>
        <v>#DIV/0!</v>
      </c>
      <c r="E89" s="115"/>
    </row>
    <row r="90" spans="1:5" ht="15">
      <c r="A90" s="416" t="s">
        <v>213</v>
      </c>
      <c r="B90" s="104"/>
      <c r="C90" s="104"/>
      <c r="D90" s="160" t="e">
        <f t="shared" si="5"/>
        <v>#DIV/0!</v>
      </c>
      <c r="E90" s="115"/>
    </row>
    <row r="91" spans="1:5" ht="15">
      <c r="A91" s="416" t="s">
        <v>204</v>
      </c>
      <c r="B91" s="104"/>
      <c r="C91" s="104"/>
      <c r="D91" s="160" t="e">
        <f t="shared" si="5"/>
        <v>#DIV/0!</v>
      </c>
      <c r="E91" s="115"/>
    </row>
    <row r="92" spans="1:5" ht="15">
      <c r="A92" s="416" t="s">
        <v>215</v>
      </c>
      <c r="B92" s="101"/>
      <c r="C92" s="101"/>
      <c r="D92" s="160" t="e">
        <f t="shared" si="5"/>
        <v>#DIV/0!</v>
      </c>
      <c r="E92" s="116"/>
    </row>
    <row r="93" spans="1:5" ht="15">
      <c r="A93" s="416" t="s">
        <v>217</v>
      </c>
      <c r="B93" s="101"/>
      <c r="C93" s="101"/>
      <c r="D93" s="160" t="e">
        <f t="shared" si="5"/>
        <v>#DIV/0!</v>
      </c>
      <c r="E93" s="116"/>
    </row>
    <row r="94" spans="1:5" ht="15">
      <c r="A94" s="416" t="s">
        <v>209</v>
      </c>
      <c r="B94" s="101"/>
      <c r="C94" s="101"/>
      <c r="D94" s="160" t="e">
        <f t="shared" si="5"/>
        <v>#DIV/0!</v>
      </c>
      <c r="E94" s="116"/>
    </row>
    <row r="95" spans="1:5" ht="15">
      <c r="A95" s="416" t="s">
        <v>216</v>
      </c>
      <c r="B95" s="104"/>
      <c r="C95" s="104"/>
      <c r="D95" s="160" t="e">
        <f t="shared" si="5"/>
        <v>#DIV/0!</v>
      </c>
      <c r="E95" s="116"/>
    </row>
    <row r="96" spans="1:5" ht="15.75" thickBot="1">
      <c r="A96" s="417" t="s">
        <v>207</v>
      </c>
      <c r="B96" s="106"/>
      <c r="C96" s="106"/>
      <c r="D96" s="161" t="e">
        <f>B96/C96*100</f>
        <v>#DIV/0!</v>
      </c>
      <c r="E96" s="117"/>
    </row>
    <row r="98" ht="16.5" thickBot="1">
      <c r="A98" s="522" t="s">
        <v>45</v>
      </c>
    </row>
    <row r="99" spans="1:5" ht="48" thickBot="1">
      <c r="A99" s="399" t="s">
        <v>313</v>
      </c>
      <c r="B99" s="414" t="s">
        <v>206</v>
      </c>
      <c r="C99" s="400" t="s">
        <v>312</v>
      </c>
      <c r="D99" s="399" t="s">
        <v>205</v>
      </c>
      <c r="E99" s="399" t="s">
        <v>210</v>
      </c>
    </row>
    <row r="100" spans="1:5" ht="15">
      <c r="A100" s="415" t="s">
        <v>211</v>
      </c>
      <c r="B100" s="105"/>
      <c r="C100" s="105"/>
      <c r="D100" s="159" t="e">
        <f>B100/C100*100</f>
        <v>#DIV/0!</v>
      </c>
      <c r="E100" s="114"/>
    </row>
    <row r="101" spans="1:5" ht="15">
      <c r="A101" s="416" t="s">
        <v>208</v>
      </c>
      <c r="B101" s="101"/>
      <c r="C101" s="101"/>
      <c r="D101" s="160" t="e">
        <f>B101/C101*100</f>
        <v>#DIV/0!</v>
      </c>
      <c r="E101" s="115"/>
    </row>
    <row r="102" spans="1:5" ht="15">
      <c r="A102" s="416" t="s">
        <v>212</v>
      </c>
      <c r="B102" s="104"/>
      <c r="C102" s="104"/>
      <c r="D102" s="160" t="e">
        <f aca="true" t="shared" si="6" ref="D102:D109">B102/C102*100</f>
        <v>#DIV/0!</v>
      </c>
      <c r="E102" s="115"/>
    </row>
    <row r="103" spans="1:5" ht="15">
      <c r="A103" s="416" t="s">
        <v>214</v>
      </c>
      <c r="B103" s="104"/>
      <c r="C103" s="104"/>
      <c r="D103" s="160" t="e">
        <f>B103/C103*100</f>
        <v>#DIV/0!</v>
      </c>
      <c r="E103" s="115"/>
    </row>
    <row r="104" spans="1:5" ht="15">
      <c r="A104" s="416" t="s">
        <v>213</v>
      </c>
      <c r="B104" s="104"/>
      <c r="C104" s="104"/>
      <c r="D104" s="160" t="e">
        <f t="shared" si="6"/>
        <v>#DIV/0!</v>
      </c>
      <c r="E104" s="115"/>
    </row>
    <row r="105" spans="1:5" ht="15">
      <c r="A105" s="416" t="s">
        <v>204</v>
      </c>
      <c r="B105" s="104"/>
      <c r="C105" s="104"/>
      <c r="D105" s="160" t="e">
        <f t="shared" si="6"/>
        <v>#DIV/0!</v>
      </c>
      <c r="E105" s="115"/>
    </row>
    <row r="106" spans="1:5" ht="15">
      <c r="A106" s="416" t="s">
        <v>215</v>
      </c>
      <c r="B106" s="101"/>
      <c r="C106" s="101"/>
      <c r="D106" s="160" t="e">
        <f t="shared" si="6"/>
        <v>#DIV/0!</v>
      </c>
      <c r="E106" s="116"/>
    </row>
    <row r="107" spans="1:5" ht="15">
      <c r="A107" s="416" t="s">
        <v>217</v>
      </c>
      <c r="B107" s="101"/>
      <c r="C107" s="101"/>
      <c r="D107" s="160" t="e">
        <f t="shared" si="6"/>
        <v>#DIV/0!</v>
      </c>
      <c r="E107" s="116"/>
    </row>
    <row r="108" spans="1:5" ht="15">
      <c r="A108" s="416" t="s">
        <v>209</v>
      </c>
      <c r="B108" s="101"/>
      <c r="C108" s="101"/>
      <c r="D108" s="160" t="e">
        <f t="shared" si="6"/>
        <v>#DIV/0!</v>
      </c>
      <c r="E108" s="116"/>
    </row>
    <row r="109" spans="1:5" ht="15">
      <c r="A109" s="416" t="s">
        <v>216</v>
      </c>
      <c r="B109" s="104"/>
      <c r="C109" s="104"/>
      <c r="D109" s="160" t="e">
        <f t="shared" si="6"/>
        <v>#DIV/0!</v>
      </c>
      <c r="E109" s="116"/>
    </row>
    <row r="110" spans="1:5" ht="15.75" thickBot="1">
      <c r="A110" s="417" t="s">
        <v>207</v>
      </c>
      <c r="B110" s="106"/>
      <c r="C110" s="106"/>
      <c r="D110" s="161" t="e">
        <f>B110/C110*100</f>
        <v>#DIV/0!</v>
      </c>
      <c r="E110" s="117"/>
    </row>
    <row r="112" ht="16.5" thickBot="1">
      <c r="A112" s="522" t="s">
        <v>46</v>
      </c>
    </row>
    <row r="113" spans="1:5" ht="48" thickBot="1">
      <c r="A113" s="399" t="s">
        <v>313</v>
      </c>
      <c r="B113" s="414" t="s">
        <v>206</v>
      </c>
      <c r="C113" s="400" t="s">
        <v>312</v>
      </c>
      <c r="D113" s="399" t="s">
        <v>205</v>
      </c>
      <c r="E113" s="399" t="s">
        <v>210</v>
      </c>
    </row>
    <row r="114" spans="1:5" ht="15">
      <c r="A114" s="415" t="s">
        <v>211</v>
      </c>
      <c r="B114" s="105"/>
      <c r="C114" s="105"/>
      <c r="D114" s="159" t="e">
        <f>B114/C114*100</f>
        <v>#DIV/0!</v>
      </c>
      <c r="E114" s="114"/>
    </row>
    <row r="115" spans="1:5" ht="15">
      <c r="A115" s="416" t="s">
        <v>208</v>
      </c>
      <c r="B115" s="101"/>
      <c r="C115" s="101"/>
      <c r="D115" s="160" t="e">
        <f>B115/C115*100</f>
        <v>#DIV/0!</v>
      </c>
      <c r="E115" s="115"/>
    </row>
    <row r="116" spans="1:5" ht="15">
      <c r="A116" s="416" t="s">
        <v>212</v>
      </c>
      <c r="B116" s="104"/>
      <c r="C116" s="104"/>
      <c r="D116" s="160" t="e">
        <f aca="true" t="shared" si="7" ref="D116:D123">B116/C116*100</f>
        <v>#DIV/0!</v>
      </c>
      <c r="E116" s="115"/>
    </row>
    <row r="117" spans="1:5" ht="15">
      <c r="A117" s="416" t="s">
        <v>214</v>
      </c>
      <c r="B117" s="104"/>
      <c r="C117" s="104"/>
      <c r="D117" s="160" t="e">
        <f>B117/C117*100</f>
        <v>#DIV/0!</v>
      </c>
      <c r="E117" s="115"/>
    </row>
    <row r="118" spans="1:5" ht="15">
      <c r="A118" s="416" t="s">
        <v>213</v>
      </c>
      <c r="B118" s="104"/>
      <c r="C118" s="104"/>
      <c r="D118" s="160" t="e">
        <f t="shared" si="7"/>
        <v>#DIV/0!</v>
      </c>
      <c r="E118" s="115"/>
    </row>
    <row r="119" spans="1:5" ht="15">
      <c r="A119" s="416" t="s">
        <v>204</v>
      </c>
      <c r="B119" s="104"/>
      <c r="C119" s="104"/>
      <c r="D119" s="160" t="e">
        <f t="shared" si="7"/>
        <v>#DIV/0!</v>
      </c>
      <c r="E119" s="115"/>
    </row>
    <row r="120" spans="1:5" ht="15">
      <c r="A120" s="416" t="s">
        <v>215</v>
      </c>
      <c r="B120" s="101"/>
      <c r="C120" s="101"/>
      <c r="D120" s="160" t="e">
        <f t="shared" si="7"/>
        <v>#DIV/0!</v>
      </c>
      <c r="E120" s="116"/>
    </row>
    <row r="121" spans="1:5" ht="15">
      <c r="A121" s="416" t="s">
        <v>217</v>
      </c>
      <c r="B121" s="101"/>
      <c r="C121" s="101"/>
      <c r="D121" s="160" t="e">
        <f t="shared" si="7"/>
        <v>#DIV/0!</v>
      </c>
      <c r="E121" s="116"/>
    </row>
    <row r="122" spans="1:5" ht="15">
      <c r="A122" s="416" t="s">
        <v>209</v>
      </c>
      <c r="B122" s="101"/>
      <c r="C122" s="101"/>
      <c r="D122" s="160" t="e">
        <f t="shared" si="7"/>
        <v>#DIV/0!</v>
      </c>
      <c r="E122" s="116"/>
    </row>
    <row r="123" spans="1:5" ht="15">
      <c r="A123" s="416" t="s">
        <v>216</v>
      </c>
      <c r="B123" s="104"/>
      <c r="C123" s="104"/>
      <c r="D123" s="160" t="e">
        <f t="shared" si="7"/>
        <v>#DIV/0!</v>
      </c>
      <c r="E123" s="116"/>
    </row>
    <row r="124" spans="1:5" ht="15.75" thickBot="1">
      <c r="A124" s="417" t="s">
        <v>207</v>
      </c>
      <c r="B124" s="106"/>
      <c r="C124" s="106"/>
      <c r="D124" s="161" t="e">
        <f>B124/C124*100</f>
        <v>#DIV/0!</v>
      </c>
      <c r="E124" s="117"/>
    </row>
    <row r="126" ht="16.5" thickBot="1">
      <c r="A126" s="522" t="s">
        <v>47</v>
      </c>
    </row>
    <row r="127" spans="1:5" s="14" customFormat="1" ht="48" thickBot="1">
      <c r="A127" s="399" t="s">
        <v>313</v>
      </c>
      <c r="B127" s="414" t="s">
        <v>206</v>
      </c>
      <c r="C127" s="400" t="s">
        <v>312</v>
      </c>
      <c r="D127" s="399" t="s">
        <v>205</v>
      </c>
      <c r="E127" s="399" t="s">
        <v>210</v>
      </c>
    </row>
    <row r="128" spans="1:5" ht="15">
      <c r="A128" s="415" t="s">
        <v>211</v>
      </c>
      <c r="B128" s="105"/>
      <c r="C128" s="105"/>
      <c r="D128" s="159" t="e">
        <f>B128/C128*100</f>
        <v>#DIV/0!</v>
      </c>
      <c r="E128" s="114"/>
    </row>
    <row r="129" spans="1:5" ht="15">
      <c r="A129" s="416" t="s">
        <v>208</v>
      </c>
      <c r="B129" s="101"/>
      <c r="C129" s="101"/>
      <c r="D129" s="160" t="e">
        <f>B129/C129*100</f>
        <v>#DIV/0!</v>
      </c>
      <c r="E129" s="115"/>
    </row>
    <row r="130" spans="1:5" ht="15">
      <c r="A130" s="416" t="s">
        <v>212</v>
      </c>
      <c r="B130" s="104"/>
      <c r="C130" s="104"/>
      <c r="D130" s="160" t="e">
        <f aca="true" t="shared" si="8" ref="D130:D137">B130/C130*100</f>
        <v>#DIV/0!</v>
      </c>
      <c r="E130" s="115"/>
    </row>
    <row r="131" spans="1:5" ht="15">
      <c r="A131" s="416" t="s">
        <v>214</v>
      </c>
      <c r="B131" s="104"/>
      <c r="C131" s="104"/>
      <c r="D131" s="160" t="e">
        <f>B131/C131*100</f>
        <v>#DIV/0!</v>
      </c>
      <c r="E131" s="115"/>
    </row>
    <row r="132" spans="1:5" ht="15">
      <c r="A132" s="416" t="s">
        <v>213</v>
      </c>
      <c r="B132" s="104"/>
      <c r="C132" s="104"/>
      <c r="D132" s="160" t="e">
        <f t="shared" si="8"/>
        <v>#DIV/0!</v>
      </c>
      <c r="E132" s="115"/>
    </row>
    <row r="133" spans="1:5" ht="15">
      <c r="A133" s="416" t="s">
        <v>204</v>
      </c>
      <c r="B133" s="104"/>
      <c r="C133" s="104"/>
      <c r="D133" s="160" t="e">
        <f t="shared" si="8"/>
        <v>#DIV/0!</v>
      </c>
      <c r="E133" s="115"/>
    </row>
    <row r="134" spans="1:5" ht="15">
      <c r="A134" s="416" t="s">
        <v>215</v>
      </c>
      <c r="B134" s="101"/>
      <c r="C134" s="101"/>
      <c r="D134" s="160" t="e">
        <f t="shared" si="8"/>
        <v>#DIV/0!</v>
      </c>
      <c r="E134" s="116"/>
    </row>
    <row r="135" spans="1:5" ht="15">
      <c r="A135" s="416" t="s">
        <v>217</v>
      </c>
      <c r="B135" s="101"/>
      <c r="C135" s="101"/>
      <c r="D135" s="160" t="e">
        <f t="shared" si="8"/>
        <v>#DIV/0!</v>
      </c>
      <c r="E135" s="116"/>
    </row>
    <row r="136" spans="1:5" ht="15">
      <c r="A136" s="416" t="s">
        <v>209</v>
      </c>
      <c r="B136" s="101"/>
      <c r="C136" s="101"/>
      <c r="D136" s="160" t="e">
        <f t="shared" si="8"/>
        <v>#DIV/0!</v>
      </c>
      <c r="E136" s="116"/>
    </row>
    <row r="137" spans="1:5" ht="15">
      <c r="A137" s="416" t="s">
        <v>216</v>
      </c>
      <c r="B137" s="104"/>
      <c r="C137" s="104"/>
      <c r="D137" s="160" t="e">
        <f t="shared" si="8"/>
        <v>#DIV/0!</v>
      </c>
      <c r="E137" s="116"/>
    </row>
    <row r="138" spans="1:5" ht="15.75" thickBot="1">
      <c r="A138" s="417" t="s">
        <v>207</v>
      </c>
      <c r="B138" s="106"/>
      <c r="C138" s="106"/>
      <c r="D138" s="161" t="e">
        <f>B138/C138*100</f>
        <v>#DIV/0!</v>
      </c>
      <c r="E138" s="117"/>
    </row>
    <row r="140" ht="16.5" thickBot="1">
      <c r="A140" s="522" t="s">
        <v>48</v>
      </c>
    </row>
    <row r="141" spans="1:5" ht="48" thickBot="1">
      <c r="A141" s="399" t="s">
        <v>313</v>
      </c>
      <c r="B141" s="414" t="s">
        <v>206</v>
      </c>
      <c r="C141" s="400" t="s">
        <v>312</v>
      </c>
      <c r="D141" s="399" t="s">
        <v>205</v>
      </c>
      <c r="E141" s="399" t="s">
        <v>210</v>
      </c>
    </row>
    <row r="142" spans="1:5" ht="15">
      <c r="A142" s="415" t="s">
        <v>211</v>
      </c>
      <c r="B142" s="105"/>
      <c r="C142" s="105"/>
      <c r="D142" s="159" t="e">
        <f>B142/C142*100</f>
        <v>#DIV/0!</v>
      </c>
      <c r="E142" s="114"/>
    </row>
    <row r="143" spans="1:5" ht="15">
      <c r="A143" s="416" t="s">
        <v>208</v>
      </c>
      <c r="B143" s="101"/>
      <c r="C143" s="101"/>
      <c r="D143" s="160" t="e">
        <f>B143/C143*100</f>
        <v>#DIV/0!</v>
      </c>
      <c r="E143" s="115"/>
    </row>
    <row r="144" spans="1:5" ht="15">
      <c r="A144" s="416" t="s">
        <v>212</v>
      </c>
      <c r="B144" s="104"/>
      <c r="C144" s="104"/>
      <c r="D144" s="160" t="e">
        <f aca="true" t="shared" si="9" ref="D144:D151">B144/C144*100</f>
        <v>#DIV/0!</v>
      </c>
      <c r="E144" s="115"/>
    </row>
    <row r="145" spans="1:5" ht="15">
      <c r="A145" s="416" t="s">
        <v>214</v>
      </c>
      <c r="B145" s="104"/>
      <c r="C145" s="104"/>
      <c r="D145" s="160" t="e">
        <f>B145/C145*100</f>
        <v>#DIV/0!</v>
      </c>
      <c r="E145" s="115"/>
    </row>
    <row r="146" spans="1:5" ht="15">
      <c r="A146" s="416" t="s">
        <v>213</v>
      </c>
      <c r="B146" s="104"/>
      <c r="C146" s="104"/>
      <c r="D146" s="160" t="e">
        <f t="shared" si="9"/>
        <v>#DIV/0!</v>
      </c>
      <c r="E146" s="115"/>
    </row>
    <row r="147" spans="1:5" ht="15">
      <c r="A147" s="416" t="s">
        <v>204</v>
      </c>
      <c r="B147" s="104"/>
      <c r="C147" s="104"/>
      <c r="D147" s="160" t="e">
        <f t="shared" si="9"/>
        <v>#DIV/0!</v>
      </c>
      <c r="E147" s="115"/>
    </row>
    <row r="148" spans="1:5" ht="15">
      <c r="A148" s="416" t="s">
        <v>215</v>
      </c>
      <c r="B148" s="101"/>
      <c r="C148" s="101"/>
      <c r="D148" s="160" t="e">
        <f t="shared" si="9"/>
        <v>#DIV/0!</v>
      </c>
      <c r="E148" s="116"/>
    </row>
    <row r="149" spans="1:5" ht="15">
      <c r="A149" s="416" t="s">
        <v>217</v>
      </c>
      <c r="B149" s="101"/>
      <c r="C149" s="101"/>
      <c r="D149" s="160" t="e">
        <f t="shared" si="9"/>
        <v>#DIV/0!</v>
      </c>
      <c r="E149" s="116"/>
    </row>
    <row r="150" spans="1:5" ht="15">
      <c r="A150" s="416" t="s">
        <v>209</v>
      </c>
      <c r="B150" s="101"/>
      <c r="C150" s="101"/>
      <c r="D150" s="160" t="e">
        <f t="shared" si="9"/>
        <v>#DIV/0!</v>
      </c>
      <c r="E150" s="116"/>
    </row>
    <row r="151" spans="1:5" ht="15">
      <c r="A151" s="416" t="s">
        <v>216</v>
      </c>
      <c r="B151" s="104"/>
      <c r="C151" s="104"/>
      <c r="D151" s="160" t="e">
        <f t="shared" si="9"/>
        <v>#DIV/0!</v>
      </c>
      <c r="E151" s="116"/>
    </row>
    <row r="152" spans="1:5" ht="15.75" thickBot="1">
      <c r="A152" s="417" t="s">
        <v>207</v>
      </c>
      <c r="B152" s="106"/>
      <c r="C152" s="106"/>
      <c r="D152" s="161" t="e">
        <f>B152/C152*100</f>
        <v>#DIV/0!</v>
      </c>
      <c r="E152" s="117"/>
    </row>
    <row r="154" ht="16.5" thickBot="1">
      <c r="A154" s="522" t="s">
        <v>49</v>
      </c>
    </row>
    <row r="155" spans="1:5" ht="48" thickBot="1">
      <c r="A155" s="399" t="s">
        <v>313</v>
      </c>
      <c r="B155" s="414" t="s">
        <v>206</v>
      </c>
      <c r="C155" s="400" t="s">
        <v>312</v>
      </c>
      <c r="D155" s="399" t="s">
        <v>205</v>
      </c>
      <c r="E155" s="399" t="s">
        <v>210</v>
      </c>
    </row>
    <row r="156" spans="1:5" ht="15">
      <c r="A156" s="415" t="s">
        <v>211</v>
      </c>
      <c r="B156" s="105"/>
      <c r="C156" s="105"/>
      <c r="D156" s="159" t="e">
        <f>B156/C156*100</f>
        <v>#DIV/0!</v>
      </c>
      <c r="E156" s="114"/>
    </row>
    <row r="157" spans="1:5" ht="15">
      <c r="A157" s="416" t="s">
        <v>208</v>
      </c>
      <c r="B157" s="101"/>
      <c r="C157" s="101"/>
      <c r="D157" s="160" t="e">
        <f>B157/C157*100</f>
        <v>#DIV/0!</v>
      </c>
      <c r="E157" s="115"/>
    </row>
    <row r="158" spans="1:5" ht="15">
      <c r="A158" s="416" t="s">
        <v>212</v>
      </c>
      <c r="B158" s="104"/>
      <c r="C158" s="104"/>
      <c r="D158" s="160" t="e">
        <f aca="true" t="shared" si="10" ref="D158:D165">B158/C158*100</f>
        <v>#DIV/0!</v>
      </c>
      <c r="E158" s="115"/>
    </row>
    <row r="159" spans="1:5" ht="15">
      <c r="A159" s="416" t="s">
        <v>214</v>
      </c>
      <c r="B159" s="104"/>
      <c r="C159" s="104"/>
      <c r="D159" s="160" t="e">
        <f>B159/C159*100</f>
        <v>#DIV/0!</v>
      </c>
      <c r="E159" s="115"/>
    </row>
    <row r="160" spans="1:5" ht="15">
      <c r="A160" s="416" t="s">
        <v>213</v>
      </c>
      <c r="B160" s="104"/>
      <c r="C160" s="104"/>
      <c r="D160" s="160" t="e">
        <f t="shared" si="10"/>
        <v>#DIV/0!</v>
      </c>
      <c r="E160" s="115"/>
    </row>
    <row r="161" spans="1:5" ht="15">
      <c r="A161" s="416" t="s">
        <v>204</v>
      </c>
      <c r="B161" s="104"/>
      <c r="C161" s="104"/>
      <c r="D161" s="160" t="e">
        <f t="shared" si="10"/>
        <v>#DIV/0!</v>
      </c>
      <c r="E161" s="115"/>
    </row>
    <row r="162" spans="1:5" ht="15">
      <c r="A162" s="416" t="s">
        <v>215</v>
      </c>
      <c r="B162" s="101"/>
      <c r="C162" s="101"/>
      <c r="D162" s="160" t="e">
        <f t="shared" si="10"/>
        <v>#DIV/0!</v>
      </c>
      <c r="E162" s="116"/>
    </row>
    <row r="163" spans="1:5" ht="15">
      <c r="A163" s="416" t="s">
        <v>217</v>
      </c>
      <c r="B163" s="101"/>
      <c r="C163" s="101"/>
      <c r="D163" s="160" t="e">
        <f t="shared" si="10"/>
        <v>#DIV/0!</v>
      </c>
      <c r="E163" s="116"/>
    </row>
    <row r="164" spans="1:5" ht="15">
      <c r="A164" s="416" t="s">
        <v>209</v>
      </c>
      <c r="B164" s="101"/>
      <c r="C164" s="101"/>
      <c r="D164" s="160" t="e">
        <f t="shared" si="10"/>
        <v>#DIV/0!</v>
      </c>
      <c r="E164" s="116"/>
    </row>
    <row r="165" spans="1:5" ht="15">
      <c r="A165" s="416" t="s">
        <v>216</v>
      </c>
      <c r="B165" s="104"/>
      <c r="C165" s="104"/>
      <c r="D165" s="160" t="e">
        <f t="shared" si="10"/>
        <v>#DIV/0!</v>
      </c>
      <c r="E165" s="116"/>
    </row>
    <row r="166" spans="1:5" ht="15.75" thickBot="1">
      <c r="A166" s="417" t="s">
        <v>207</v>
      </c>
      <c r="B166" s="106"/>
      <c r="C166" s="106"/>
      <c r="D166" s="161" t="e">
        <f>B166/C166*100</f>
        <v>#DIV/0!</v>
      </c>
      <c r="E166" s="117"/>
    </row>
    <row r="168" ht="16.5" thickBot="1">
      <c r="A168" s="522" t="s">
        <v>50</v>
      </c>
    </row>
    <row r="169" spans="1:5" ht="48" thickBot="1">
      <c r="A169" s="399" t="s">
        <v>313</v>
      </c>
      <c r="B169" s="414" t="s">
        <v>206</v>
      </c>
      <c r="C169" s="400" t="s">
        <v>312</v>
      </c>
      <c r="D169" s="399" t="s">
        <v>205</v>
      </c>
      <c r="E169" s="399" t="s">
        <v>210</v>
      </c>
    </row>
    <row r="170" spans="1:5" ht="15">
      <c r="A170" s="415" t="s">
        <v>211</v>
      </c>
      <c r="B170" s="105"/>
      <c r="C170" s="105"/>
      <c r="D170" s="159" t="e">
        <f>B170/C170*100</f>
        <v>#DIV/0!</v>
      </c>
      <c r="E170" s="114"/>
    </row>
    <row r="171" spans="1:5" ht="15">
      <c r="A171" s="416" t="s">
        <v>208</v>
      </c>
      <c r="B171" s="101"/>
      <c r="C171" s="101"/>
      <c r="D171" s="160" t="e">
        <f>B171/C171*100</f>
        <v>#DIV/0!</v>
      </c>
      <c r="E171" s="115"/>
    </row>
    <row r="172" spans="1:5" ht="15">
      <c r="A172" s="416" t="s">
        <v>212</v>
      </c>
      <c r="B172" s="104"/>
      <c r="C172" s="104"/>
      <c r="D172" s="160" t="e">
        <f aca="true" t="shared" si="11" ref="D172:D179">B172/C172*100</f>
        <v>#DIV/0!</v>
      </c>
      <c r="E172" s="115"/>
    </row>
    <row r="173" spans="1:5" ht="15">
      <c r="A173" s="416" t="s">
        <v>214</v>
      </c>
      <c r="B173" s="104"/>
      <c r="C173" s="104"/>
      <c r="D173" s="160" t="e">
        <f>B173/C173*100</f>
        <v>#DIV/0!</v>
      </c>
      <c r="E173" s="115"/>
    </row>
    <row r="174" spans="1:5" ht="15">
      <c r="A174" s="416" t="s">
        <v>213</v>
      </c>
      <c r="B174" s="104"/>
      <c r="C174" s="104"/>
      <c r="D174" s="160" t="e">
        <f t="shared" si="11"/>
        <v>#DIV/0!</v>
      </c>
      <c r="E174" s="115"/>
    </row>
    <row r="175" spans="1:5" ht="15">
      <c r="A175" s="416" t="s">
        <v>204</v>
      </c>
      <c r="B175" s="104"/>
      <c r="C175" s="104"/>
      <c r="D175" s="160" t="e">
        <f t="shared" si="11"/>
        <v>#DIV/0!</v>
      </c>
      <c r="E175" s="115"/>
    </row>
    <row r="176" spans="1:5" ht="15">
      <c r="A176" s="416" t="s">
        <v>215</v>
      </c>
      <c r="B176" s="101"/>
      <c r="C176" s="101"/>
      <c r="D176" s="160" t="e">
        <f>B176/C176*100</f>
        <v>#DIV/0!</v>
      </c>
      <c r="E176" s="116"/>
    </row>
    <row r="177" spans="1:5" ht="15">
      <c r="A177" s="416" t="s">
        <v>217</v>
      </c>
      <c r="B177" s="101"/>
      <c r="C177" s="101"/>
      <c r="D177" s="160" t="e">
        <f t="shared" si="11"/>
        <v>#DIV/0!</v>
      </c>
      <c r="E177" s="116"/>
    </row>
    <row r="178" spans="1:5" ht="15">
      <c r="A178" s="416" t="s">
        <v>209</v>
      </c>
      <c r="B178" s="101"/>
      <c r="C178" s="101"/>
      <c r="D178" s="160" t="e">
        <f>B178/C178*100</f>
        <v>#DIV/0!</v>
      </c>
      <c r="E178" s="116"/>
    </row>
    <row r="179" spans="1:5" ht="15">
      <c r="A179" s="416" t="s">
        <v>216</v>
      </c>
      <c r="B179" s="104"/>
      <c r="C179" s="104"/>
      <c r="D179" s="160" t="e">
        <f t="shared" si="11"/>
        <v>#DIV/0!</v>
      </c>
      <c r="E179" s="116"/>
    </row>
    <row r="180" spans="1:5" ht="15.75" thickBot="1">
      <c r="A180" s="417" t="s">
        <v>207</v>
      </c>
      <c r="B180" s="106"/>
      <c r="C180" s="106"/>
      <c r="D180" s="161" t="e">
        <f>B180/C180*100</f>
        <v>#DIV/0!</v>
      </c>
      <c r="E180" s="117"/>
    </row>
    <row r="181" ht="15.75" thickBot="1"/>
    <row r="182" spans="1:5" ht="16.5" thickBot="1">
      <c r="A182" s="524" t="s">
        <v>14</v>
      </c>
      <c r="B182" s="523" t="s">
        <v>59</v>
      </c>
      <c r="C182" s="527"/>
      <c r="D182" s="527"/>
      <c r="E182" s="528"/>
    </row>
    <row r="183" spans="1:5" ht="48" thickBot="1">
      <c r="A183" s="399" t="s">
        <v>313</v>
      </c>
      <c r="B183" s="414" t="s">
        <v>206</v>
      </c>
      <c r="C183" s="400" t="s">
        <v>312</v>
      </c>
      <c r="D183" s="399" t="s">
        <v>205</v>
      </c>
      <c r="E183" s="399" t="s">
        <v>210</v>
      </c>
    </row>
    <row r="184" spans="1:5" ht="15">
      <c r="A184" s="126" t="s">
        <v>211</v>
      </c>
      <c r="B184" s="102">
        <f>B16+B30+B44+B58+B72+B86+B100+B114+B128+B142+B156+B170</f>
        <v>0</v>
      </c>
      <c r="C184" s="102">
        <f>C16+C30+C44+C58+C72+C86+C100+C114+C128+C142+C156+C170</f>
        <v>0</v>
      </c>
      <c r="D184" s="159" t="e">
        <f>B184/C184*100</f>
        <v>#DIV/0!</v>
      </c>
      <c r="E184" s="127">
        <f>COUNTA(E16,E30,E44,E58,E72,E86,E100,E114,E128,E142,E156,E170)</f>
        <v>0</v>
      </c>
    </row>
    <row r="185" spans="1:5" ht="15">
      <c r="A185" s="128" t="s">
        <v>208</v>
      </c>
      <c r="B185" s="103">
        <f aca="true" t="shared" si="12" ref="B185:B194">B17+B31+B45+B59+B73+B87+B101+B115+B129+B143+B157+B171</f>
        <v>0</v>
      </c>
      <c r="C185" s="103">
        <f aca="true" t="shared" si="13" ref="C185:C194">C17+C31+C45+C59+C73+C87+C101+C115+C129+C143+C157+C171</f>
        <v>0</v>
      </c>
      <c r="D185" s="160" t="e">
        <f>B185/C185*100</f>
        <v>#DIV/0!</v>
      </c>
      <c r="E185" s="129">
        <f aca="true" t="shared" si="14" ref="E185:E194">COUNTA(E17,E31,E45,E59,E73,E87,E101,E115,E129,E143,E157,E171)</f>
        <v>0</v>
      </c>
    </row>
    <row r="186" spans="1:5" ht="15">
      <c r="A186" s="128" t="s">
        <v>212</v>
      </c>
      <c r="B186" s="103">
        <f t="shared" si="12"/>
        <v>0</v>
      </c>
      <c r="C186" s="103">
        <f t="shared" si="13"/>
        <v>0</v>
      </c>
      <c r="D186" s="160" t="e">
        <f aca="true" t="shared" si="15" ref="D186:D193">B186/C186*100</f>
        <v>#DIV/0!</v>
      </c>
      <c r="E186" s="129">
        <f t="shared" si="14"/>
        <v>0</v>
      </c>
    </row>
    <row r="187" spans="1:5" ht="15">
      <c r="A187" s="128" t="s">
        <v>214</v>
      </c>
      <c r="B187" s="103">
        <f t="shared" si="12"/>
        <v>0</v>
      </c>
      <c r="C187" s="103">
        <f t="shared" si="13"/>
        <v>0</v>
      </c>
      <c r="D187" s="160" t="e">
        <f>B187/C187*100</f>
        <v>#DIV/0!</v>
      </c>
      <c r="E187" s="129">
        <f t="shared" si="14"/>
        <v>0</v>
      </c>
    </row>
    <row r="188" spans="1:5" ht="15">
      <c r="A188" s="128" t="s">
        <v>213</v>
      </c>
      <c r="B188" s="103">
        <f t="shared" si="12"/>
        <v>0</v>
      </c>
      <c r="C188" s="103">
        <f t="shared" si="13"/>
        <v>0</v>
      </c>
      <c r="D188" s="160" t="e">
        <f t="shared" si="15"/>
        <v>#DIV/0!</v>
      </c>
      <c r="E188" s="129">
        <f>COUNTA(E20,E34,E48,E62,E76,E90,E104,E118,E132,E146,E160,E174)</f>
        <v>0</v>
      </c>
    </row>
    <row r="189" spans="1:5" ht="15">
      <c r="A189" s="128" t="s">
        <v>204</v>
      </c>
      <c r="B189" s="103">
        <f t="shared" si="12"/>
        <v>0</v>
      </c>
      <c r="C189" s="103">
        <f t="shared" si="13"/>
        <v>0</v>
      </c>
      <c r="D189" s="160" t="e">
        <f t="shared" si="15"/>
        <v>#DIV/0!</v>
      </c>
      <c r="E189" s="129">
        <f t="shared" si="14"/>
        <v>0</v>
      </c>
    </row>
    <row r="190" spans="1:5" ht="15">
      <c r="A190" s="128" t="s">
        <v>215</v>
      </c>
      <c r="B190" s="103">
        <f t="shared" si="12"/>
        <v>0</v>
      </c>
      <c r="C190" s="103">
        <f t="shared" si="13"/>
        <v>0</v>
      </c>
      <c r="D190" s="160" t="e">
        <f t="shared" si="15"/>
        <v>#DIV/0!</v>
      </c>
      <c r="E190" s="129">
        <f t="shared" si="14"/>
        <v>0</v>
      </c>
    </row>
    <row r="191" spans="1:5" ht="15">
      <c r="A191" s="128" t="s">
        <v>217</v>
      </c>
      <c r="B191" s="103">
        <f t="shared" si="12"/>
        <v>0</v>
      </c>
      <c r="C191" s="103">
        <f t="shared" si="13"/>
        <v>0</v>
      </c>
      <c r="D191" s="160" t="e">
        <f t="shared" si="15"/>
        <v>#DIV/0!</v>
      </c>
      <c r="E191" s="129">
        <f t="shared" si="14"/>
        <v>0</v>
      </c>
    </row>
    <row r="192" spans="1:5" ht="15">
      <c r="A192" s="128" t="s">
        <v>209</v>
      </c>
      <c r="B192" s="103">
        <f t="shared" si="12"/>
        <v>0</v>
      </c>
      <c r="C192" s="103">
        <f t="shared" si="13"/>
        <v>0</v>
      </c>
      <c r="D192" s="160" t="e">
        <f t="shared" si="15"/>
        <v>#DIV/0!</v>
      </c>
      <c r="E192" s="129">
        <f t="shared" si="14"/>
        <v>0</v>
      </c>
    </row>
    <row r="193" spans="1:5" ht="15">
      <c r="A193" s="128" t="s">
        <v>216</v>
      </c>
      <c r="B193" s="103">
        <f t="shared" si="12"/>
        <v>0</v>
      </c>
      <c r="C193" s="103">
        <f t="shared" si="13"/>
        <v>0</v>
      </c>
      <c r="D193" s="160" t="e">
        <f t="shared" si="15"/>
        <v>#DIV/0!</v>
      </c>
      <c r="E193" s="129">
        <f t="shared" si="14"/>
        <v>0</v>
      </c>
    </row>
    <row r="194" spans="1:5" ht="15.75" thickBot="1">
      <c r="A194" s="130" t="s">
        <v>207</v>
      </c>
      <c r="B194" s="107">
        <f t="shared" si="12"/>
        <v>0</v>
      </c>
      <c r="C194" s="107">
        <f t="shared" si="13"/>
        <v>0</v>
      </c>
      <c r="D194" s="161" t="e">
        <f>B194/C194*100</f>
        <v>#DIV/0!</v>
      </c>
      <c r="E194" s="131">
        <f t="shared" si="14"/>
        <v>0</v>
      </c>
    </row>
  </sheetData>
  <sheetProtection selectLockedCells="1"/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scale="75" r:id="rId1"/>
  <headerFooter alignWithMargins="0">
    <oddHeader>&amp;CDivisão de Infecção Hospitalar - Planilha 1B</oddHeader>
    <oddFooter>&amp;R&amp;P de  &amp;N  - &amp;D</oddFooter>
  </headerFooter>
  <rowBreaks count="11" manualBreakCount="11">
    <brk id="26" max="255" man="1"/>
    <brk id="36" max="255" man="1"/>
    <brk id="44" max="255" man="1"/>
    <brk id="63" max="255" man="1"/>
    <brk id="71" max="255" man="1"/>
    <brk id="81" max="255" man="1"/>
    <brk id="89" max="255" man="1"/>
    <brk id="97" max="255" man="1"/>
    <brk id="110" max="255" man="1"/>
    <brk id="116" max="255" man="1"/>
    <brk id="1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246"/>
  <sheetViews>
    <sheetView zoomScale="80" zoomScaleNormal="80" zoomScaleSheetLayoutView="75" zoomScalePageLayoutView="0" workbookViewId="0" topLeftCell="A74">
      <selection activeCell="B45" sqref="B45:I50"/>
    </sheetView>
  </sheetViews>
  <sheetFormatPr defaultColWidth="9.140625" defaultRowHeight="12.75"/>
  <cols>
    <col min="1" max="1" width="14.421875" style="20" customWidth="1"/>
    <col min="2" max="2" width="21.00390625" style="20" customWidth="1"/>
    <col min="3" max="3" width="21.7109375" style="20" customWidth="1"/>
    <col min="4" max="4" width="20.00390625" style="20" customWidth="1"/>
    <col min="5" max="5" width="22.8515625" style="20" customWidth="1"/>
    <col min="6" max="6" width="18.28125" style="20" customWidth="1"/>
    <col min="7" max="7" width="18.421875" style="20" customWidth="1"/>
    <col min="8" max="8" width="18.28125" style="20" customWidth="1"/>
    <col min="9" max="9" width="14.8515625" style="20" customWidth="1"/>
    <col min="10" max="16384" width="9.140625" style="20" customWidth="1"/>
  </cols>
  <sheetData>
    <row r="1" spans="1:9" ht="19.5" customHeight="1" thickBot="1" thickTop="1">
      <c r="A1" s="213" t="s">
        <v>238</v>
      </c>
      <c r="B1" s="214"/>
      <c r="C1" s="214"/>
      <c r="D1" s="214"/>
      <c r="E1" s="214"/>
      <c r="F1" s="214"/>
      <c r="G1" s="214"/>
      <c r="H1" s="214"/>
      <c r="I1" s="215"/>
    </row>
    <row r="2" spans="1:9" ht="20.25" customHeight="1" thickBot="1">
      <c r="A2" s="216" t="s">
        <v>51</v>
      </c>
      <c r="B2" s="32"/>
      <c r="C2" s="32"/>
      <c r="D2" s="32"/>
      <c r="E2" s="32"/>
      <c r="F2" s="32"/>
      <c r="G2" s="32"/>
      <c r="H2" s="32"/>
      <c r="I2" s="217"/>
    </row>
    <row r="3" spans="1:9" ht="15">
      <c r="A3" s="218" t="s">
        <v>251</v>
      </c>
      <c r="B3" s="74"/>
      <c r="C3" s="74"/>
      <c r="D3" s="74"/>
      <c r="E3" s="74"/>
      <c r="F3" s="74"/>
      <c r="G3" s="74"/>
      <c r="H3" s="74"/>
      <c r="I3" s="219"/>
    </row>
    <row r="4" spans="1:9" ht="14.25">
      <c r="A4" s="220" t="s">
        <v>252</v>
      </c>
      <c r="B4" s="75"/>
      <c r="C4" s="75"/>
      <c r="D4" s="75"/>
      <c r="E4" s="75"/>
      <c r="F4" s="75"/>
      <c r="G4" s="22"/>
      <c r="H4" s="22"/>
      <c r="I4" s="221"/>
    </row>
    <row r="5" spans="1:9" ht="15.75" thickBot="1">
      <c r="A5" s="222" t="s">
        <v>148</v>
      </c>
      <c r="B5" s="73"/>
      <c r="C5" s="73"/>
      <c r="D5" s="73"/>
      <c r="E5" s="73"/>
      <c r="F5" s="73"/>
      <c r="G5" s="73"/>
      <c r="H5" s="73"/>
      <c r="I5" s="223"/>
    </row>
    <row r="6" spans="1:9" ht="7.5" customHeight="1" thickBot="1">
      <c r="A6" s="218"/>
      <c r="B6" s="24"/>
      <c r="C6" s="24"/>
      <c r="D6" s="24"/>
      <c r="E6" s="24"/>
      <c r="F6" s="24"/>
      <c r="G6" s="24"/>
      <c r="H6" s="24"/>
      <c r="I6" s="224"/>
    </row>
    <row r="7" spans="1:9" ht="15.75" customHeight="1" thickBot="1">
      <c r="A7" s="225" t="s">
        <v>15</v>
      </c>
      <c r="B7" s="33"/>
      <c r="C7" s="33"/>
      <c r="D7" s="33"/>
      <c r="E7" s="33"/>
      <c r="F7" s="33"/>
      <c r="G7" s="33"/>
      <c r="H7" s="33"/>
      <c r="I7" s="226"/>
    </row>
    <row r="8" spans="1:9" ht="12.75" customHeight="1">
      <c r="A8" s="227" t="s">
        <v>182</v>
      </c>
      <c r="B8" s="72"/>
      <c r="C8" s="72"/>
      <c r="D8" s="72"/>
      <c r="E8" s="72"/>
      <c r="F8" s="72"/>
      <c r="G8" s="72"/>
      <c r="H8" s="72"/>
      <c r="I8" s="228"/>
    </row>
    <row r="9" spans="1:9" ht="12.75" customHeight="1">
      <c r="A9" s="529" t="s">
        <v>249</v>
      </c>
      <c r="B9" s="530"/>
      <c r="C9" s="530"/>
      <c r="D9" s="530"/>
      <c r="E9" s="530"/>
      <c r="F9" s="530"/>
      <c r="G9" s="530"/>
      <c r="H9" s="530"/>
      <c r="I9" s="531"/>
    </row>
    <row r="10" spans="1:9" ht="12.75" customHeight="1">
      <c r="A10" s="529" t="s">
        <v>250</v>
      </c>
      <c r="B10" s="530"/>
      <c r="C10" s="530"/>
      <c r="D10" s="530"/>
      <c r="E10" s="530"/>
      <c r="F10" s="530"/>
      <c r="G10" s="530"/>
      <c r="H10" s="530"/>
      <c r="I10" s="531"/>
    </row>
    <row r="11" spans="1:9" ht="12.75" customHeight="1">
      <c r="A11" s="229" t="s">
        <v>157</v>
      </c>
      <c r="B11" s="24"/>
      <c r="C11" s="24"/>
      <c r="D11" s="24"/>
      <c r="E11" s="24"/>
      <c r="F11" s="24"/>
      <c r="G11" s="24"/>
      <c r="H11" s="24"/>
      <c r="I11" s="224"/>
    </row>
    <row r="12" spans="1:9" ht="12.75" customHeight="1">
      <c r="A12" s="229" t="s">
        <v>149</v>
      </c>
      <c r="B12" s="24"/>
      <c r="C12" s="24"/>
      <c r="D12" s="24"/>
      <c r="E12" s="24"/>
      <c r="F12" s="24"/>
      <c r="G12" s="24"/>
      <c r="H12" s="24"/>
      <c r="I12" s="224"/>
    </row>
    <row r="13" spans="1:9" ht="12.75" customHeight="1">
      <c r="A13" s="229" t="s">
        <v>150</v>
      </c>
      <c r="B13" s="24"/>
      <c r="C13" s="24"/>
      <c r="D13" s="24"/>
      <c r="E13" s="24"/>
      <c r="F13" s="24"/>
      <c r="G13" s="24"/>
      <c r="H13" s="24"/>
      <c r="I13" s="224"/>
    </row>
    <row r="14" spans="1:9" ht="15" thickBot="1">
      <c r="A14" s="230" t="s">
        <v>151</v>
      </c>
      <c r="B14" s="73"/>
      <c r="C14" s="73"/>
      <c r="D14" s="73"/>
      <c r="E14" s="73"/>
      <c r="F14" s="73"/>
      <c r="G14" s="73"/>
      <c r="H14" s="73"/>
      <c r="I14" s="223"/>
    </row>
    <row r="15" spans="1:9" ht="15.75" thickBot="1">
      <c r="A15" s="225" t="s">
        <v>156</v>
      </c>
      <c r="B15" s="33"/>
      <c r="C15" s="33"/>
      <c r="D15" s="33"/>
      <c r="E15" s="33"/>
      <c r="F15" s="33"/>
      <c r="G15" s="33"/>
      <c r="H15" s="33"/>
      <c r="I15" s="226"/>
    </row>
    <row r="16" spans="1:9" ht="15">
      <c r="A16" s="231" t="s">
        <v>60</v>
      </c>
      <c r="B16" s="72"/>
      <c r="C16" s="72"/>
      <c r="D16" s="72"/>
      <c r="E16" s="72"/>
      <c r="F16" s="72"/>
      <c r="G16" s="72"/>
      <c r="H16" s="72"/>
      <c r="I16" s="228"/>
    </row>
    <row r="17" spans="1:9" ht="15">
      <c r="A17" s="529" t="s">
        <v>183</v>
      </c>
      <c r="B17" s="530"/>
      <c r="C17" s="530"/>
      <c r="D17" s="530"/>
      <c r="E17" s="530"/>
      <c r="F17" s="530"/>
      <c r="G17" s="530"/>
      <c r="H17" s="530"/>
      <c r="I17" s="531"/>
    </row>
    <row r="18" spans="1:9" ht="15">
      <c r="A18" s="218" t="s">
        <v>158</v>
      </c>
      <c r="B18" s="24"/>
      <c r="C18" s="24"/>
      <c r="D18" s="24"/>
      <c r="E18" s="24"/>
      <c r="F18" s="24"/>
      <c r="G18" s="24"/>
      <c r="H18" s="24"/>
      <c r="I18" s="224"/>
    </row>
    <row r="19" spans="1:9" ht="15">
      <c r="A19" s="218" t="s">
        <v>195</v>
      </c>
      <c r="B19" s="24"/>
      <c r="C19" s="24"/>
      <c r="D19" s="24"/>
      <c r="E19" s="24"/>
      <c r="F19" s="24"/>
      <c r="G19" s="24"/>
      <c r="H19" s="24"/>
      <c r="I19" s="224"/>
    </row>
    <row r="20" spans="1:9" ht="15">
      <c r="A20" s="218" t="s">
        <v>196</v>
      </c>
      <c r="B20" s="24"/>
      <c r="C20" s="24"/>
      <c r="D20" s="24"/>
      <c r="E20" s="24"/>
      <c r="F20" s="24"/>
      <c r="G20" s="24"/>
      <c r="H20" s="24"/>
      <c r="I20" s="224"/>
    </row>
    <row r="21" spans="1:9" ht="15.75" thickBot="1">
      <c r="A21" s="222" t="s">
        <v>197</v>
      </c>
      <c r="B21" s="73"/>
      <c r="C21" s="73"/>
      <c r="D21" s="73"/>
      <c r="E21" s="73"/>
      <c r="F21" s="73"/>
      <c r="G21" s="73"/>
      <c r="H21" s="73"/>
      <c r="I21" s="223"/>
    </row>
    <row r="22" spans="1:9" ht="9.75" customHeight="1" thickBot="1">
      <c r="A22" s="229"/>
      <c r="B22" s="24"/>
      <c r="C22" s="24"/>
      <c r="D22" s="24"/>
      <c r="E22" s="24"/>
      <c r="F22" s="24"/>
      <c r="G22" s="24"/>
      <c r="H22" s="24"/>
      <c r="I22" s="224"/>
    </row>
    <row r="23" spans="1:9" ht="15.75" thickBot="1">
      <c r="A23" s="232" t="s">
        <v>52</v>
      </c>
      <c r="B23" s="233"/>
      <c r="C23" s="233"/>
      <c r="D23" s="233"/>
      <c r="E23" s="233"/>
      <c r="F23" s="233"/>
      <c r="G23" s="233"/>
      <c r="H23" s="233"/>
      <c r="I23" s="234"/>
    </row>
    <row r="24" spans="1:9" ht="15" customHeight="1" thickTop="1">
      <c r="A24" s="22"/>
      <c r="B24" s="22"/>
      <c r="C24" s="22"/>
      <c r="D24" s="22"/>
      <c r="E24" s="22"/>
      <c r="F24" s="22"/>
      <c r="G24" s="22"/>
      <c r="H24" s="22"/>
      <c r="I24" s="22"/>
    </row>
    <row r="25" spans="1:9" ht="18.75" customHeight="1" thickBot="1">
      <c r="A25" s="522" t="s">
        <v>39</v>
      </c>
      <c r="B25" s="26"/>
      <c r="C25" s="26"/>
      <c r="D25" s="26"/>
      <c r="E25" s="26"/>
      <c r="F25" s="26"/>
      <c r="G25" s="26"/>
      <c r="H25" s="26"/>
      <c r="I25" s="26"/>
    </row>
    <row r="26" spans="1:9" ht="12.75">
      <c r="A26" s="418" t="s">
        <v>17</v>
      </c>
      <c r="B26" s="418" t="s">
        <v>18</v>
      </c>
      <c r="C26" s="532" t="s">
        <v>180</v>
      </c>
      <c r="D26" s="532" t="s">
        <v>181</v>
      </c>
      <c r="E26" s="421" t="s">
        <v>19</v>
      </c>
      <c r="F26" s="418" t="s">
        <v>20</v>
      </c>
      <c r="G26" s="418" t="s">
        <v>21</v>
      </c>
      <c r="H26" s="418" t="s">
        <v>22</v>
      </c>
      <c r="I26" s="418" t="s">
        <v>23</v>
      </c>
    </row>
    <row r="27" spans="1:9" ht="51.75" customHeight="1" thickBot="1">
      <c r="A27" s="419"/>
      <c r="B27" s="420" t="s">
        <v>66</v>
      </c>
      <c r="C27" s="533" t="s">
        <v>184</v>
      </c>
      <c r="D27" s="533" t="s">
        <v>185</v>
      </c>
      <c r="E27" s="422" t="s">
        <v>67</v>
      </c>
      <c r="F27" s="420" t="s">
        <v>64</v>
      </c>
      <c r="G27" s="420" t="s">
        <v>68</v>
      </c>
      <c r="H27" s="420" t="s">
        <v>71</v>
      </c>
      <c r="I27" s="420"/>
    </row>
    <row r="28" spans="1:9" ht="12.75">
      <c r="A28" s="423" t="s">
        <v>35</v>
      </c>
      <c r="B28" s="678"/>
      <c r="C28" s="687"/>
      <c r="D28" s="687"/>
      <c r="E28" s="678"/>
      <c r="F28" s="678"/>
      <c r="G28" s="678"/>
      <c r="H28" s="678"/>
      <c r="I28" s="678"/>
    </row>
    <row r="29" spans="1:9" ht="12.75">
      <c r="A29" s="423" t="s">
        <v>36</v>
      </c>
      <c r="B29" s="679"/>
      <c r="C29" s="688"/>
      <c r="D29" s="688"/>
      <c r="E29" s="679"/>
      <c r="F29" s="678"/>
      <c r="G29" s="678"/>
      <c r="H29" s="678"/>
      <c r="I29" s="678"/>
    </row>
    <row r="30" spans="1:9" ht="12.75">
      <c r="A30" s="423" t="s">
        <v>37</v>
      </c>
      <c r="B30" s="679"/>
      <c r="C30" s="688"/>
      <c r="D30" s="688"/>
      <c r="E30" s="679"/>
      <c r="F30" s="678"/>
      <c r="G30" s="678"/>
      <c r="H30" s="678"/>
      <c r="I30" s="678"/>
    </row>
    <row r="31" spans="1:9" ht="12.75">
      <c r="A31" s="423" t="s">
        <v>38</v>
      </c>
      <c r="B31" s="679"/>
      <c r="C31" s="688"/>
      <c r="D31" s="688"/>
      <c r="E31" s="679"/>
      <c r="F31" s="678"/>
      <c r="G31" s="678"/>
      <c r="H31" s="678"/>
      <c r="I31" s="678"/>
    </row>
    <row r="32" spans="1:9" ht="12.75">
      <c r="A32" s="423" t="s">
        <v>34</v>
      </c>
      <c r="B32" s="679"/>
      <c r="C32" s="688"/>
      <c r="D32" s="688"/>
      <c r="E32" s="679"/>
      <c r="F32" s="678"/>
      <c r="G32" s="678"/>
      <c r="H32" s="678"/>
      <c r="I32" s="678"/>
    </row>
    <row r="33" spans="1:9" ht="13.5" thickBot="1">
      <c r="A33" s="424" t="s">
        <v>24</v>
      </c>
      <c r="B33" s="680"/>
      <c r="C33" s="689"/>
      <c r="D33" s="690"/>
      <c r="E33" s="681"/>
      <c r="F33" s="682"/>
      <c r="G33" s="682"/>
      <c r="H33" s="682"/>
      <c r="I33" s="683"/>
    </row>
    <row r="34" spans="1:9" ht="13.5" thickBot="1">
      <c r="A34" s="425" t="s">
        <v>17</v>
      </c>
      <c r="B34" s="427" t="s">
        <v>25</v>
      </c>
      <c r="C34" s="431" t="s">
        <v>186</v>
      </c>
      <c r="D34" s="431" t="s">
        <v>187</v>
      </c>
      <c r="E34" s="431" t="s">
        <v>155</v>
      </c>
      <c r="F34" s="427" t="s">
        <v>26</v>
      </c>
      <c r="G34" s="427" t="s">
        <v>27</v>
      </c>
      <c r="H34" s="427" t="s">
        <v>28</v>
      </c>
      <c r="I34" s="3"/>
    </row>
    <row r="35" spans="1:9" ht="12.75">
      <c r="A35" s="426" t="s">
        <v>35</v>
      </c>
      <c r="B35" s="428" t="e">
        <f aca="true" t="shared" si="0" ref="B35:B40">B28/F28*1000</f>
        <v>#DIV/0!</v>
      </c>
      <c r="C35" s="538" t="e">
        <f aca="true" t="shared" si="1" ref="C35:C40">SUM(C28/G28*1000)</f>
        <v>#DIV/0!</v>
      </c>
      <c r="D35" s="538" t="e">
        <f aca="true" t="shared" si="2" ref="D35:D40">D28/G28*1000</f>
        <v>#DIV/0!</v>
      </c>
      <c r="E35" s="428" t="e">
        <f aca="true" t="shared" si="3" ref="E35:E40">SUM(E28:E28/H28*1000)</f>
        <v>#DIV/0!</v>
      </c>
      <c r="F35" s="428" t="e">
        <f aca="true" t="shared" si="4" ref="F35:F40">(F28/I28)*100</f>
        <v>#DIV/0!</v>
      </c>
      <c r="G35" s="428" t="e">
        <f aca="true" t="shared" si="5" ref="G35:G40">(G28/I28)*100</f>
        <v>#DIV/0!</v>
      </c>
      <c r="H35" s="428" t="e">
        <f aca="true" t="shared" si="6" ref="H35:H40">(H28/I28)*100</f>
        <v>#DIV/0!</v>
      </c>
      <c r="I35" s="3"/>
    </row>
    <row r="36" spans="1:9" ht="12.75">
      <c r="A36" s="423" t="s">
        <v>36</v>
      </c>
      <c r="B36" s="429" t="e">
        <f t="shared" si="0"/>
        <v>#DIV/0!</v>
      </c>
      <c r="C36" s="429" t="e">
        <f t="shared" si="1"/>
        <v>#DIV/0!</v>
      </c>
      <c r="D36" s="429" t="e">
        <f t="shared" si="2"/>
        <v>#DIV/0!</v>
      </c>
      <c r="E36" s="429" t="e">
        <f t="shared" si="3"/>
        <v>#DIV/0!</v>
      </c>
      <c r="F36" s="429" t="e">
        <f t="shared" si="4"/>
        <v>#DIV/0!</v>
      </c>
      <c r="G36" s="429" t="e">
        <f t="shared" si="5"/>
        <v>#DIV/0!</v>
      </c>
      <c r="H36" s="429" t="e">
        <f t="shared" si="6"/>
        <v>#DIV/0!</v>
      </c>
      <c r="I36" s="3"/>
    </row>
    <row r="37" spans="1:9" ht="12.75">
      <c r="A37" s="423" t="s">
        <v>37</v>
      </c>
      <c r="B37" s="429" t="e">
        <f t="shared" si="0"/>
        <v>#DIV/0!</v>
      </c>
      <c r="C37" s="429" t="e">
        <f t="shared" si="1"/>
        <v>#DIV/0!</v>
      </c>
      <c r="D37" s="429" t="e">
        <f t="shared" si="2"/>
        <v>#DIV/0!</v>
      </c>
      <c r="E37" s="429" t="e">
        <f t="shared" si="3"/>
        <v>#DIV/0!</v>
      </c>
      <c r="F37" s="429" t="e">
        <f t="shared" si="4"/>
        <v>#DIV/0!</v>
      </c>
      <c r="G37" s="429" t="e">
        <f t="shared" si="5"/>
        <v>#DIV/0!</v>
      </c>
      <c r="H37" s="429" t="e">
        <f t="shared" si="6"/>
        <v>#DIV/0!</v>
      </c>
      <c r="I37" s="3"/>
    </row>
    <row r="38" spans="1:9" ht="12.75">
      <c r="A38" s="423" t="s">
        <v>38</v>
      </c>
      <c r="B38" s="429" t="e">
        <f t="shared" si="0"/>
        <v>#DIV/0!</v>
      </c>
      <c r="C38" s="429" t="e">
        <f t="shared" si="1"/>
        <v>#DIV/0!</v>
      </c>
      <c r="D38" s="429" t="e">
        <f t="shared" si="2"/>
        <v>#DIV/0!</v>
      </c>
      <c r="E38" s="429" t="e">
        <f t="shared" si="3"/>
        <v>#DIV/0!</v>
      </c>
      <c r="F38" s="429" t="e">
        <f t="shared" si="4"/>
        <v>#DIV/0!</v>
      </c>
      <c r="G38" s="429" t="e">
        <f t="shared" si="5"/>
        <v>#DIV/0!</v>
      </c>
      <c r="H38" s="429" t="e">
        <f t="shared" si="6"/>
        <v>#DIV/0!</v>
      </c>
      <c r="I38" s="3"/>
    </row>
    <row r="39" spans="1:9" ht="12.75">
      <c r="A39" s="423" t="s">
        <v>34</v>
      </c>
      <c r="B39" s="429" t="e">
        <f t="shared" si="0"/>
        <v>#DIV/0!</v>
      </c>
      <c r="C39" s="429" t="e">
        <f t="shared" si="1"/>
        <v>#DIV/0!</v>
      </c>
      <c r="D39" s="429" t="e">
        <f t="shared" si="2"/>
        <v>#DIV/0!</v>
      </c>
      <c r="E39" s="429" t="e">
        <f t="shared" si="3"/>
        <v>#DIV/0!</v>
      </c>
      <c r="F39" s="429" t="e">
        <f t="shared" si="4"/>
        <v>#DIV/0!</v>
      </c>
      <c r="G39" s="429" t="e">
        <f t="shared" si="5"/>
        <v>#DIV/0!</v>
      </c>
      <c r="H39" s="429" t="e">
        <f t="shared" si="6"/>
        <v>#DIV/0!</v>
      </c>
      <c r="I39" s="3"/>
    </row>
    <row r="40" spans="1:9" ht="13.5" thickBot="1">
      <c r="A40" s="424" t="s">
        <v>24</v>
      </c>
      <c r="B40" s="430" t="e">
        <f t="shared" si="0"/>
        <v>#DIV/0!</v>
      </c>
      <c r="C40" s="430" t="e">
        <f t="shared" si="1"/>
        <v>#DIV/0!</v>
      </c>
      <c r="D40" s="430" t="e">
        <f t="shared" si="2"/>
        <v>#DIV/0!</v>
      </c>
      <c r="E40" s="430" t="e">
        <f t="shared" si="3"/>
        <v>#DIV/0!</v>
      </c>
      <c r="F40" s="430" t="e">
        <f t="shared" si="4"/>
        <v>#DIV/0!</v>
      </c>
      <c r="G40" s="430" t="e">
        <f t="shared" si="5"/>
        <v>#DIV/0!</v>
      </c>
      <c r="H40" s="430" t="e">
        <f t="shared" si="6"/>
        <v>#DIV/0!</v>
      </c>
      <c r="I40" s="3"/>
    </row>
    <row r="41" spans="3:5" ht="12.75">
      <c r="C41" s="83"/>
      <c r="D41" s="83"/>
      <c r="E41" s="68"/>
    </row>
    <row r="42" spans="1:9" ht="16.5" thickBot="1">
      <c r="A42" s="522" t="s">
        <v>40</v>
      </c>
      <c r="B42" s="26"/>
      <c r="C42" s="108"/>
      <c r="D42" s="108"/>
      <c r="E42" s="26"/>
      <c r="F42" s="26"/>
      <c r="G42" s="26"/>
      <c r="H42" s="26"/>
      <c r="I42" s="26"/>
    </row>
    <row r="43" spans="1:9" ht="12.75">
      <c r="A43" s="418" t="s">
        <v>17</v>
      </c>
      <c r="B43" s="418" t="s">
        <v>18</v>
      </c>
      <c r="C43" s="532" t="s">
        <v>180</v>
      </c>
      <c r="D43" s="532" t="s">
        <v>181</v>
      </c>
      <c r="E43" s="421" t="s">
        <v>19</v>
      </c>
      <c r="F43" s="418" t="s">
        <v>20</v>
      </c>
      <c r="G43" s="418" t="s">
        <v>21</v>
      </c>
      <c r="H43" s="418" t="s">
        <v>22</v>
      </c>
      <c r="I43" s="418" t="s">
        <v>23</v>
      </c>
    </row>
    <row r="44" spans="1:9" ht="51.75" customHeight="1" thickBot="1">
      <c r="A44" s="419"/>
      <c r="B44" s="420" t="s">
        <v>66</v>
      </c>
      <c r="C44" s="533" t="s">
        <v>184</v>
      </c>
      <c r="D44" s="533" t="s">
        <v>185</v>
      </c>
      <c r="E44" s="422" t="s">
        <v>67</v>
      </c>
      <c r="F44" s="420" t="s">
        <v>64</v>
      </c>
      <c r="G44" s="420" t="s">
        <v>68</v>
      </c>
      <c r="H44" s="420" t="s">
        <v>71</v>
      </c>
      <c r="I44" s="420"/>
    </row>
    <row r="45" spans="1:9" ht="12.75">
      <c r="A45" s="423" t="s">
        <v>35</v>
      </c>
      <c r="B45" s="678"/>
      <c r="C45" s="687"/>
      <c r="D45" s="687"/>
      <c r="E45" s="678"/>
      <c r="F45" s="678"/>
      <c r="G45" s="678"/>
      <c r="H45" s="678"/>
      <c r="I45" s="678"/>
    </row>
    <row r="46" spans="1:9" ht="12.75">
      <c r="A46" s="423" t="s">
        <v>36</v>
      </c>
      <c r="B46" s="679"/>
      <c r="C46" s="688"/>
      <c r="D46" s="688"/>
      <c r="E46" s="679"/>
      <c r="F46" s="678"/>
      <c r="G46" s="678"/>
      <c r="H46" s="678"/>
      <c r="I46" s="678"/>
    </row>
    <row r="47" spans="1:9" ht="12.75">
      <c r="A47" s="423" t="s">
        <v>37</v>
      </c>
      <c r="B47" s="679"/>
      <c r="C47" s="688"/>
      <c r="D47" s="688"/>
      <c r="E47" s="679"/>
      <c r="F47" s="678"/>
      <c r="G47" s="678"/>
      <c r="H47" s="678"/>
      <c r="I47" s="678"/>
    </row>
    <row r="48" spans="1:9" ht="12.75">
      <c r="A48" s="423" t="s">
        <v>38</v>
      </c>
      <c r="B48" s="679"/>
      <c r="C48" s="688"/>
      <c r="D48" s="688"/>
      <c r="E48" s="679"/>
      <c r="F48" s="678"/>
      <c r="G48" s="678"/>
      <c r="H48" s="678"/>
      <c r="I48" s="678"/>
    </row>
    <row r="49" spans="1:9" ht="12.75">
      <c r="A49" s="423" t="s">
        <v>34</v>
      </c>
      <c r="B49" s="679"/>
      <c r="C49" s="688"/>
      <c r="D49" s="688"/>
      <c r="E49" s="679"/>
      <c r="F49" s="678"/>
      <c r="G49" s="678"/>
      <c r="H49" s="678"/>
      <c r="I49" s="678"/>
    </row>
    <row r="50" spans="1:9" ht="13.5" thickBot="1">
      <c r="A50" s="424" t="s">
        <v>24</v>
      </c>
      <c r="B50" s="680"/>
      <c r="C50" s="689"/>
      <c r="D50" s="690"/>
      <c r="E50" s="681"/>
      <c r="F50" s="682"/>
      <c r="G50" s="682"/>
      <c r="H50" s="682"/>
      <c r="I50" s="683"/>
    </row>
    <row r="51" spans="1:9" ht="13.5" thickBot="1">
      <c r="A51" s="425" t="s">
        <v>17</v>
      </c>
      <c r="B51" s="427" t="s">
        <v>25</v>
      </c>
      <c r="C51" s="431" t="s">
        <v>186</v>
      </c>
      <c r="D51" s="431" t="s">
        <v>187</v>
      </c>
      <c r="E51" s="431" t="s">
        <v>155</v>
      </c>
      <c r="F51" s="427" t="s">
        <v>26</v>
      </c>
      <c r="G51" s="427" t="s">
        <v>27</v>
      </c>
      <c r="H51" s="427" t="s">
        <v>28</v>
      </c>
      <c r="I51" s="3"/>
    </row>
    <row r="52" spans="1:9" ht="12.75">
      <c r="A52" s="426" t="s">
        <v>35</v>
      </c>
      <c r="B52" s="428" t="e">
        <f aca="true" t="shared" si="7" ref="B52:B57">B45/F45*1000</f>
        <v>#DIV/0!</v>
      </c>
      <c r="C52" s="538" t="e">
        <f aca="true" t="shared" si="8" ref="C52:C57">SUM(C45:C45/G45*1000)</f>
        <v>#DIV/0!</v>
      </c>
      <c r="D52" s="538" t="e">
        <f aca="true" t="shared" si="9" ref="D52:D57">D45/G45*1000</f>
        <v>#DIV/0!</v>
      </c>
      <c r="E52" s="428" t="e">
        <f aca="true" t="shared" si="10" ref="E52:E57">SUM(E45:E45/H45*1000)</f>
        <v>#DIV/0!</v>
      </c>
      <c r="F52" s="428" t="e">
        <f aca="true" t="shared" si="11" ref="F52:F57">(F45/I45)*100</f>
        <v>#DIV/0!</v>
      </c>
      <c r="G52" s="428" t="e">
        <f aca="true" t="shared" si="12" ref="G52:G57">(G45/I45)*100</f>
        <v>#DIV/0!</v>
      </c>
      <c r="H52" s="428" t="e">
        <f aca="true" t="shared" si="13" ref="H52:H57">(H45/I45)*100</f>
        <v>#DIV/0!</v>
      </c>
      <c r="I52" s="3"/>
    </row>
    <row r="53" spans="1:9" ht="12.75">
      <c r="A53" s="423" t="s">
        <v>36</v>
      </c>
      <c r="B53" s="429" t="e">
        <f t="shared" si="7"/>
        <v>#DIV/0!</v>
      </c>
      <c r="C53" s="429" t="e">
        <f t="shared" si="8"/>
        <v>#DIV/0!</v>
      </c>
      <c r="D53" s="429" t="e">
        <f t="shared" si="9"/>
        <v>#DIV/0!</v>
      </c>
      <c r="E53" s="429" t="e">
        <f t="shared" si="10"/>
        <v>#DIV/0!</v>
      </c>
      <c r="F53" s="429" t="e">
        <f t="shared" si="11"/>
        <v>#DIV/0!</v>
      </c>
      <c r="G53" s="429" t="e">
        <f t="shared" si="12"/>
        <v>#DIV/0!</v>
      </c>
      <c r="H53" s="429" t="e">
        <f t="shared" si="13"/>
        <v>#DIV/0!</v>
      </c>
      <c r="I53" s="3"/>
    </row>
    <row r="54" spans="1:9" ht="12.75">
      <c r="A54" s="423" t="s">
        <v>37</v>
      </c>
      <c r="B54" s="429" t="e">
        <f t="shared" si="7"/>
        <v>#DIV/0!</v>
      </c>
      <c r="C54" s="429" t="e">
        <f t="shared" si="8"/>
        <v>#DIV/0!</v>
      </c>
      <c r="D54" s="429" t="e">
        <f t="shared" si="9"/>
        <v>#DIV/0!</v>
      </c>
      <c r="E54" s="429" t="e">
        <f t="shared" si="10"/>
        <v>#DIV/0!</v>
      </c>
      <c r="F54" s="429" t="e">
        <f t="shared" si="11"/>
        <v>#DIV/0!</v>
      </c>
      <c r="G54" s="429" t="e">
        <f t="shared" si="12"/>
        <v>#DIV/0!</v>
      </c>
      <c r="H54" s="429" t="e">
        <f t="shared" si="13"/>
        <v>#DIV/0!</v>
      </c>
      <c r="I54" s="3"/>
    </row>
    <row r="55" spans="1:9" ht="12.75">
      <c r="A55" s="423" t="s">
        <v>38</v>
      </c>
      <c r="B55" s="429" t="e">
        <f t="shared" si="7"/>
        <v>#DIV/0!</v>
      </c>
      <c r="C55" s="429" t="e">
        <f t="shared" si="8"/>
        <v>#DIV/0!</v>
      </c>
      <c r="D55" s="429" t="e">
        <f t="shared" si="9"/>
        <v>#DIV/0!</v>
      </c>
      <c r="E55" s="429" t="e">
        <f t="shared" si="10"/>
        <v>#DIV/0!</v>
      </c>
      <c r="F55" s="429" t="e">
        <f t="shared" si="11"/>
        <v>#DIV/0!</v>
      </c>
      <c r="G55" s="429" t="e">
        <f t="shared" si="12"/>
        <v>#DIV/0!</v>
      </c>
      <c r="H55" s="429" t="e">
        <f t="shared" si="13"/>
        <v>#DIV/0!</v>
      </c>
      <c r="I55" s="3"/>
    </row>
    <row r="56" spans="1:9" ht="12.75">
      <c r="A56" s="423" t="s">
        <v>34</v>
      </c>
      <c r="B56" s="429" t="e">
        <f t="shared" si="7"/>
        <v>#DIV/0!</v>
      </c>
      <c r="C56" s="429" t="e">
        <f t="shared" si="8"/>
        <v>#DIV/0!</v>
      </c>
      <c r="D56" s="429" t="e">
        <f t="shared" si="9"/>
        <v>#DIV/0!</v>
      </c>
      <c r="E56" s="429" t="e">
        <f t="shared" si="10"/>
        <v>#DIV/0!</v>
      </c>
      <c r="F56" s="429" t="e">
        <f t="shared" si="11"/>
        <v>#DIV/0!</v>
      </c>
      <c r="G56" s="429" t="e">
        <f t="shared" si="12"/>
        <v>#DIV/0!</v>
      </c>
      <c r="H56" s="429" t="e">
        <f t="shared" si="13"/>
        <v>#DIV/0!</v>
      </c>
      <c r="I56" s="3"/>
    </row>
    <row r="57" spans="1:9" ht="13.5" thickBot="1">
      <c r="A57" s="424" t="s">
        <v>24</v>
      </c>
      <c r="B57" s="430" t="e">
        <f t="shared" si="7"/>
        <v>#DIV/0!</v>
      </c>
      <c r="C57" s="430" t="e">
        <f t="shared" si="8"/>
        <v>#DIV/0!</v>
      </c>
      <c r="D57" s="430" t="e">
        <f t="shared" si="9"/>
        <v>#DIV/0!</v>
      </c>
      <c r="E57" s="430" t="e">
        <f t="shared" si="10"/>
        <v>#DIV/0!</v>
      </c>
      <c r="F57" s="430" t="e">
        <f t="shared" si="11"/>
        <v>#DIV/0!</v>
      </c>
      <c r="G57" s="430" t="e">
        <f t="shared" si="12"/>
        <v>#DIV/0!</v>
      </c>
      <c r="H57" s="430" t="e">
        <f t="shared" si="13"/>
        <v>#DIV/0!</v>
      </c>
      <c r="I57" s="3"/>
    </row>
    <row r="58" spans="3:4" ht="12.75">
      <c r="C58" s="83"/>
      <c r="D58" s="83"/>
    </row>
    <row r="59" spans="1:9" ht="16.5" thickBot="1">
      <c r="A59" s="522" t="s">
        <v>41</v>
      </c>
      <c r="B59" s="26"/>
      <c r="C59" s="108"/>
      <c r="D59" s="108"/>
      <c r="E59" s="26"/>
      <c r="F59" s="26"/>
      <c r="G59" s="26"/>
      <c r="H59" s="26"/>
      <c r="I59" s="26"/>
    </row>
    <row r="60" spans="1:9" ht="12.75">
      <c r="A60" s="418" t="s">
        <v>17</v>
      </c>
      <c r="B60" s="418" t="s">
        <v>18</v>
      </c>
      <c r="C60" s="532" t="s">
        <v>180</v>
      </c>
      <c r="D60" s="532" t="s">
        <v>181</v>
      </c>
      <c r="E60" s="421" t="s">
        <v>19</v>
      </c>
      <c r="F60" s="418" t="s">
        <v>20</v>
      </c>
      <c r="G60" s="418" t="s">
        <v>21</v>
      </c>
      <c r="H60" s="418" t="s">
        <v>22</v>
      </c>
      <c r="I60" s="418" t="s">
        <v>23</v>
      </c>
    </row>
    <row r="61" spans="1:9" ht="51.75" customHeight="1" thickBot="1">
      <c r="A61" s="419"/>
      <c r="B61" s="420" t="s">
        <v>66</v>
      </c>
      <c r="C61" s="533" t="s">
        <v>184</v>
      </c>
      <c r="D61" s="533" t="s">
        <v>185</v>
      </c>
      <c r="E61" s="422" t="s">
        <v>67</v>
      </c>
      <c r="F61" s="420" t="s">
        <v>64</v>
      </c>
      <c r="G61" s="420" t="s">
        <v>68</v>
      </c>
      <c r="H61" s="420" t="s">
        <v>71</v>
      </c>
      <c r="I61" s="420"/>
    </row>
    <row r="62" spans="1:9" ht="12.75">
      <c r="A62" s="423" t="s">
        <v>35</v>
      </c>
      <c r="B62" s="28"/>
      <c r="C62" s="534"/>
      <c r="D62" s="534"/>
      <c r="E62" s="28"/>
      <c r="F62" s="28"/>
      <c r="G62" s="28"/>
      <c r="H62" s="28"/>
      <c r="I62" s="28"/>
    </row>
    <row r="63" spans="1:9" ht="12.75">
      <c r="A63" s="423" t="s">
        <v>36</v>
      </c>
      <c r="B63" s="27"/>
      <c r="C63" s="535"/>
      <c r="D63" s="535"/>
      <c r="E63" s="27"/>
      <c r="F63" s="28"/>
      <c r="G63" s="28"/>
      <c r="H63" s="28"/>
      <c r="I63" s="28"/>
    </row>
    <row r="64" spans="1:9" ht="12.75">
      <c r="A64" s="423" t="s">
        <v>37</v>
      </c>
      <c r="B64" s="27"/>
      <c r="C64" s="535"/>
      <c r="D64" s="535"/>
      <c r="E64" s="27"/>
      <c r="F64" s="28"/>
      <c r="G64" s="28"/>
      <c r="H64" s="28"/>
      <c r="I64" s="28"/>
    </row>
    <row r="65" spans="1:9" ht="12.75">
      <c r="A65" s="423" t="s">
        <v>38</v>
      </c>
      <c r="B65" s="27"/>
      <c r="C65" s="535"/>
      <c r="D65" s="535"/>
      <c r="E65" s="27"/>
      <c r="F65" s="28"/>
      <c r="G65" s="28"/>
      <c r="H65" s="28"/>
      <c r="I65" s="28"/>
    </row>
    <row r="66" spans="1:9" ht="12.75">
      <c r="A66" s="423" t="s">
        <v>34</v>
      </c>
      <c r="B66" s="27"/>
      <c r="C66" s="535"/>
      <c r="D66" s="535"/>
      <c r="E66" s="27"/>
      <c r="F66" s="28"/>
      <c r="G66" s="28"/>
      <c r="H66" s="28"/>
      <c r="I66" s="28"/>
    </row>
    <row r="67" spans="1:9" ht="13.5" thickBot="1">
      <c r="A67" s="424" t="s">
        <v>24</v>
      </c>
      <c r="B67" s="29"/>
      <c r="C67" s="536"/>
      <c r="D67" s="537"/>
      <c r="E67" s="59"/>
      <c r="F67" s="30"/>
      <c r="G67" s="30"/>
      <c r="H67" s="30"/>
      <c r="I67" s="31"/>
    </row>
    <row r="68" spans="1:9" ht="13.5" thickBot="1">
      <c r="A68" s="425" t="s">
        <v>17</v>
      </c>
      <c r="B68" s="427" t="s">
        <v>25</v>
      </c>
      <c r="C68" s="431" t="s">
        <v>186</v>
      </c>
      <c r="D68" s="431" t="s">
        <v>187</v>
      </c>
      <c r="E68" s="431" t="s">
        <v>155</v>
      </c>
      <c r="F68" s="427" t="s">
        <v>26</v>
      </c>
      <c r="G68" s="427" t="s">
        <v>27</v>
      </c>
      <c r="H68" s="427" t="s">
        <v>28</v>
      </c>
      <c r="I68" s="3"/>
    </row>
    <row r="69" spans="1:9" ht="12.75">
      <c r="A69" s="426" t="s">
        <v>35</v>
      </c>
      <c r="B69" s="428" t="e">
        <f aca="true" t="shared" si="14" ref="B69:B74">B62/F62*1000</f>
        <v>#DIV/0!</v>
      </c>
      <c r="C69" s="538" t="e">
        <f aca="true" t="shared" si="15" ref="C69:C74">SUM(C62:C62/G62*1000)</f>
        <v>#DIV/0!</v>
      </c>
      <c r="D69" s="538" t="e">
        <f aca="true" t="shared" si="16" ref="D69:D74">D62/G62*1000</f>
        <v>#DIV/0!</v>
      </c>
      <c r="E69" s="428" t="e">
        <f aca="true" t="shared" si="17" ref="E69:E74">SUM(E62:E62/H62*1000)</f>
        <v>#DIV/0!</v>
      </c>
      <c r="F69" s="428" t="e">
        <f aca="true" t="shared" si="18" ref="F69:F74">(F62/I62)*100</f>
        <v>#DIV/0!</v>
      </c>
      <c r="G69" s="428" t="e">
        <f aca="true" t="shared" si="19" ref="G69:G74">(G62/I62)*100</f>
        <v>#DIV/0!</v>
      </c>
      <c r="H69" s="428" t="e">
        <f aca="true" t="shared" si="20" ref="H69:H74">(H62/I62)*100</f>
        <v>#DIV/0!</v>
      </c>
      <c r="I69" s="3"/>
    </row>
    <row r="70" spans="1:9" ht="12.75">
      <c r="A70" s="423" t="s">
        <v>36</v>
      </c>
      <c r="B70" s="429" t="e">
        <f t="shared" si="14"/>
        <v>#DIV/0!</v>
      </c>
      <c r="C70" s="429" t="e">
        <f t="shared" si="15"/>
        <v>#DIV/0!</v>
      </c>
      <c r="D70" s="429" t="e">
        <f t="shared" si="16"/>
        <v>#DIV/0!</v>
      </c>
      <c r="E70" s="429" t="e">
        <f t="shared" si="17"/>
        <v>#DIV/0!</v>
      </c>
      <c r="F70" s="429" t="e">
        <f t="shared" si="18"/>
        <v>#DIV/0!</v>
      </c>
      <c r="G70" s="429" t="e">
        <f t="shared" si="19"/>
        <v>#DIV/0!</v>
      </c>
      <c r="H70" s="429" t="e">
        <f t="shared" si="20"/>
        <v>#DIV/0!</v>
      </c>
      <c r="I70" s="3"/>
    </row>
    <row r="71" spans="1:9" ht="12.75">
      <c r="A71" s="423" t="s">
        <v>37</v>
      </c>
      <c r="B71" s="429" t="e">
        <f t="shared" si="14"/>
        <v>#DIV/0!</v>
      </c>
      <c r="C71" s="429" t="e">
        <f t="shared" si="15"/>
        <v>#DIV/0!</v>
      </c>
      <c r="D71" s="429" t="e">
        <f t="shared" si="16"/>
        <v>#DIV/0!</v>
      </c>
      <c r="E71" s="429" t="e">
        <f t="shared" si="17"/>
        <v>#DIV/0!</v>
      </c>
      <c r="F71" s="429" t="e">
        <f t="shared" si="18"/>
        <v>#DIV/0!</v>
      </c>
      <c r="G71" s="429" t="e">
        <f t="shared" si="19"/>
        <v>#DIV/0!</v>
      </c>
      <c r="H71" s="429" t="e">
        <f t="shared" si="20"/>
        <v>#DIV/0!</v>
      </c>
      <c r="I71" s="3"/>
    </row>
    <row r="72" spans="1:9" ht="12.75">
      <c r="A72" s="423" t="s">
        <v>38</v>
      </c>
      <c r="B72" s="429" t="e">
        <f t="shared" si="14"/>
        <v>#DIV/0!</v>
      </c>
      <c r="C72" s="429" t="e">
        <f t="shared" si="15"/>
        <v>#DIV/0!</v>
      </c>
      <c r="D72" s="429" t="e">
        <f t="shared" si="16"/>
        <v>#DIV/0!</v>
      </c>
      <c r="E72" s="429" t="e">
        <f t="shared" si="17"/>
        <v>#DIV/0!</v>
      </c>
      <c r="F72" s="429" t="e">
        <f t="shared" si="18"/>
        <v>#DIV/0!</v>
      </c>
      <c r="G72" s="429" t="e">
        <f t="shared" si="19"/>
        <v>#DIV/0!</v>
      </c>
      <c r="H72" s="429" t="e">
        <f t="shared" si="20"/>
        <v>#DIV/0!</v>
      </c>
      <c r="I72" s="3"/>
    </row>
    <row r="73" spans="1:9" ht="12.75">
      <c r="A73" s="423" t="s">
        <v>34</v>
      </c>
      <c r="B73" s="429" t="e">
        <f t="shared" si="14"/>
        <v>#DIV/0!</v>
      </c>
      <c r="C73" s="429" t="e">
        <f t="shared" si="15"/>
        <v>#DIV/0!</v>
      </c>
      <c r="D73" s="429" t="e">
        <f t="shared" si="16"/>
        <v>#DIV/0!</v>
      </c>
      <c r="E73" s="429" t="e">
        <f t="shared" si="17"/>
        <v>#DIV/0!</v>
      </c>
      <c r="F73" s="429" t="e">
        <f t="shared" si="18"/>
        <v>#DIV/0!</v>
      </c>
      <c r="G73" s="429" t="e">
        <f t="shared" si="19"/>
        <v>#DIV/0!</v>
      </c>
      <c r="H73" s="429" t="e">
        <f t="shared" si="20"/>
        <v>#DIV/0!</v>
      </c>
      <c r="I73" s="3"/>
    </row>
    <row r="74" spans="1:9" ht="13.5" thickBot="1">
      <c r="A74" s="424" t="s">
        <v>24</v>
      </c>
      <c r="B74" s="430" t="e">
        <f t="shared" si="14"/>
        <v>#DIV/0!</v>
      </c>
      <c r="C74" s="430" t="e">
        <f t="shared" si="15"/>
        <v>#DIV/0!</v>
      </c>
      <c r="D74" s="430" t="e">
        <f t="shared" si="16"/>
        <v>#DIV/0!</v>
      </c>
      <c r="E74" s="430" t="e">
        <f t="shared" si="17"/>
        <v>#DIV/0!</v>
      </c>
      <c r="F74" s="430" t="e">
        <f t="shared" si="18"/>
        <v>#DIV/0!</v>
      </c>
      <c r="G74" s="430" t="e">
        <f t="shared" si="19"/>
        <v>#DIV/0!</v>
      </c>
      <c r="H74" s="430" t="e">
        <f t="shared" si="20"/>
        <v>#DIV/0!</v>
      </c>
      <c r="I74" s="3"/>
    </row>
    <row r="75" spans="3:4" ht="12.75">
      <c r="C75" s="83"/>
      <c r="D75" s="83"/>
    </row>
    <row r="76" spans="1:4" ht="16.5" thickBot="1">
      <c r="A76" s="522" t="s">
        <v>42</v>
      </c>
      <c r="C76" s="83"/>
      <c r="D76" s="83"/>
    </row>
    <row r="77" spans="1:9" ht="12.75">
      <c r="A77" s="418" t="s">
        <v>17</v>
      </c>
      <c r="B77" s="418" t="s">
        <v>18</v>
      </c>
      <c r="C77" s="532" t="s">
        <v>180</v>
      </c>
      <c r="D77" s="532" t="s">
        <v>181</v>
      </c>
      <c r="E77" s="421" t="s">
        <v>19</v>
      </c>
      <c r="F77" s="418" t="s">
        <v>20</v>
      </c>
      <c r="G77" s="418" t="s">
        <v>21</v>
      </c>
      <c r="H77" s="418" t="s">
        <v>22</v>
      </c>
      <c r="I77" s="418" t="s">
        <v>23</v>
      </c>
    </row>
    <row r="78" spans="1:9" ht="51.75" customHeight="1" thickBot="1">
      <c r="A78" s="419"/>
      <c r="B78" s="420" t="s">
        <v>66</v>
      </c>
      <c r="C78" s="533" t="s">
        <v>184</v>
      </c>
      <c r="D78" s="533" t="s">
        <v>185</v>
      </c>
      <c r="E78" s="422" t="s">
        <v>67</v>
      </c>
      <c r="F78" s="420" t="s">
        <v>64</v>
      </c>
      <c r="G78" s="420" t="s">
        <v>68</v>
      </c>
      <c r="H78" s="420" t="s">
        <v>71</v>
      </c>
      <c r="I78" s="420"/>
    </row>
    <row r="79" spans="1:9" ht="12.75">
      <c r="A79" s="423" t="s">
        <v>35</v>
      </c>
      <c r="B79" s="28"/>
      <c r="C79" s="534"/>
      <c r="D79" s="534"/>
      <c r="E79" s="28"/>
      <c r="F79" s="28"/>
      <c r="G79" s="28"/>
      <c r="H79" s="28"/>
      <c r="I79" s="28"/>
    </row>
    <row r="80" spans="1:9" ht="12.75">
      <c r="A80" s="423" t="s">
        <v>36</v>
      </c>
      <c r="B80" s="27"/>
      <c r="C80" s="535"/>
      <c r="D80" s="535"/>
      <c r="E80" s="27"/>
      <c r="F80" s="28"/>
      <c r="G80" s="28"/>
      <c r="H80" s="28"/>
      <c r="I80" s="28"/>
    </row>
    <row r="81" spans="1:9" ht="12.75">
      <c r="A81" s="423" t="s">
        <v>37</v>
      </c>
      <c r="B81" s="27"/>
      <c r="C81" s="535"/>
      <c r="D81" s="535"/>
      <c r="E81" s="27"/>
      <c r="F81" s="28"/>
      <c r="G81" s="28"/>
      <c r="H81" s="28"/>
      <c r="I81" s="28"/>
    </row>
    <row r="82" spans="1:9" ht="12.75">
      <c r="A82" s="423" t="s">
        <v>38</v>
      </c>
      <c r="B82" s="27"/>
      <c r="C82" s="535"/>
      <c r="D82" s="535"/>
      <c r="E82" s="27"/>
      <c r="F82" s="28"/>
      <c r="G82" s="28"/>
      <c r="H82" s="28"/>
      <c r="I82" s="28"/>
    </row>
    <row r="83" spans="1:9" ht="12.75">
      <c r="A83" s="423" t="s">
        <v>34</v>
      </c>
      <c r="B83" s="27"/>
      <c r="C83" s="535"/>
      <c r="D83" s="535"/>
      <c r="E83" s="27"/>
      <c r="F83" s="28"/>
      <c r="G83" s="28"/>
      <c r="H83" s="28"/>
      <c r="I83" s="28"/>
    </row>
    <row r="84" spans="1:9" ht="13.5" thickBot="1">
      <c r="A84" s="424" t="s">
        <v>24</v>
      </c>
      <c r="B84" s="29"/>
      <c r="C84" s="536"/>
      <c r="D84" s="537"/>
      <c r="E84" s="59"/>
      <c r="F84" s="30"/>
      <c r="G84" s="30"/>
      <c r="H84" s="30"/>
      <c r="I84" s="31"/>
    </row>
    <row r="85" spans="1:9" ht="13.5" thickBot="1">
      <c r="A85" s="425" t="s">
        <v>17</v>
      </c>
      <c r="B85" s="427" t="s">
        <v>25</v>
      </c>
      <c r="C85" s="431" t="s">
        <v>186</v>
      </c>
      <c r="D85" s="431" t="s">
        <v>187</v>
      </c>
      <c r="E85" s="431" t="s">
        <v>155</v>
      </c>
      <c r="F85" s="427" t="s">
        <v>26</v>
      </c>
      <c r="G85" s="427" t="s">
        <v>27</v>
      </c>
      <c r="H85" s="427" t="s">
        <v>28</v>
      </c>
      <c r="I85" s="3"/>
    </row>
    <row r="86" spans="1:9" ht="12.75">
      <c r="A86" s="426" t="s">
        <v>35</v>
      </c>
      <c r="B86" s="428" t="e">
        <f aca="true" t="shared" si="21" ref="B86:B91">B79/F79*1000</f>
        <v>#DIV/0!</v>
      </c>
      <c r="C86" s="538" t="e">
        <f aca="true" t="shared" si="22" ref="C86:C91">SUM(C79:C79/G79*1000)</f>
        <v>#DIV/0!</v>
      </c>
      <c r="D86" s="538" t="e">
        <f aca="true" t="shared" si="23" ref="D86:D91">D79/G79*1000</f>
        <v>#DIV/0!</v>
      </c>
      <c r="E86" s="428" t="e">
        <f aca="true" t="shared" si="24" ref="E86:E91">SUM(E79:E79/H79*1000)</f>
        <v>#DIV/0!</v>
      </c>
      <c r="F86" s="428" t="e">
        <f aca="true" t="shared" si="25" ref="F86:F91">(F79/I79)*100</f>
        <v>#DIV/0!</v>
      </c>
      <c r="G86" s="428" t="e">
        <f aca="true" t="shared" si="26" ref="G86:G91">(G79/I79)*100</f>
        <v>#DIV/0!</v>
      </c>
      <c r="H86" s="428" t="e">
        <f aca="true" t="shared" si="27" ref="H86:H91">(H79/I79)*100</f>
        <v>#DIV/0!</v>
      </c>
      <c r="I86" s="3"/>
    </row>
    <row r="87" spans="1:9" ht="12.75">
      <c r="A87" s="423" t="s">
        <v>36</v>
      </c>
      <c r="B87" s="429" t="e">
        <f t="shared" si="21"/>
        <v>#DIV/0!</v>
      </c>
      <c r="C87" s="429" t="e">
        <f t="shared" si="22"/>
        <v>#DIV/0!</v>
      </c>
      <c r="D87" s="429" t="e">
        <f t="shared" si="23"/>
        <v>#DIV/0!</v>
      </c>
      <c r="E87" s="429" t="e">
        <f t="shared" si="24"/>
        <v>#DIV/0!</v>
      </c>
      <c r="F87" s="429" t="e">
        <f t="shared" si="25"/>
        <v>#DIV/0!</v>
      </c>
      <c r="G87" s="429" t="e">
        <f t="shared" si="26"/>
        <v>#DIV/0!</v>
      </c>
      <c r="H87" s="429" t="e">
        <f t="shared" si="27"/>
        <v>#DIV/0!</v>
      </c>
      <c r="I87" s="3"/>
    </row>
    <row r="88" spans="1:9" ht="12.75">
      <c r="A88" s="423" t="s">
        <v>37</v>
      </c>
      <c r="B88" s="429" t="e">
        <f t="shared" si="21"/>
        <v>#DIV/0!</v>
      </c>
      <c r="C88" s="429" t="e">
        <f t="shared" si="22"/>
        <v>#DIV/0!</v>
      </c>
      <c r="D88" s="429" t="e">
        <f t="shared" si="23"/>
        <v>#DIV/0!</v>
      </c>
      <c r="E88" s="429" t="e">
        <f t="shared" si="24"/>
        <v>#DIV/0!</v>
      </c>
      <c r="F88" s="429" t="e">
        <f t="shared" si="25"/>
        <v>#DIV/0!</v>
      </c>
      <c r="G88" s="429" t="e">
        <f t="shared" si="26"/>
        <v>#DIV/0!</v>
      </c>
      <c r="H88" s="429" t="e">
        <f t="shared" si="27"/>
        <v>#DIV/0!</v>
      </c>
      <c r="I88" s="3"/>
    </row>
    <row r="89" spans="1:9" ht="12.75">
      <c r="A89" s="423" t="s">
        <v>38</v>
      </c>
      <c r="B89" s="429" t="e">
        <f t="shared" si="21"/>
        <v>#DIV/0!</v>
      </c>
      <c r="C89" s="429" t="e">
        <f t="shared" si="22"/>
        <v>#DIV/0!</v>
      </c>
      <c r="D89" s="429" t="e">
        <f t="shared" si="23"/>
        <v>#DIV/0!</v>
      </c>
      <c r="E89" s="429" t="e">
        <f t="shared" si="24"/>
        <v>#DIV/0!</v>
      </c>
      <c r="F89" s="429" t="e">
        <f t="shared" si="25"/>
        <v>#DIV/0!</v>
      </c>
      <c r="G89" s="429" t="e">
        <f t="shared" si="26"/>
        <v>#DIV/0!</v>
      </c>
      <c r="H89" s="429" t="e">
        <f t="shared" si="27"/>
        <v>#DIV/0!</v>
      </c>
      <c r="I89" s="3"/>
    </row>
    <row r="90" spans="1:9" ht="12.75">
      <c r="A90" s="423" t="s">
        <v>34</v>
      </c>
      <c r="B90" s="429" t="e">
        <f t="shared" si="21"/>
        <v>#DIV/0!</v>
      </c>
      <c r="C90" s="429" t="e">
        <f t="shared" si="22"/>
        <v>#DIV/0!</v>
      </c>
      <c r="D90" s="429" t="e">
        <f t="shared" si="23"/>
        <v>#DIV/0!</v>
      </c>
      <c r="E90" s="429" t="e">
        <f t="shared" si="24"/>
        <v>#DIV/0!</v>
      </c>
      <c r="F90" s="429" t="e">
        <f t="shared" si="25"/>
        <v>#DIV/0!</v>
      </c>
      <c r="G90" s="429" t="e">
        <f t="shared" si="26"/>
        <v>#DIV/0!</v>
      </c>
      <c r="H90" s="429" t="e">
        <f t="shared" si="27"/>
        <v>#DIV/0!</v>
      </c>
      <c r="I90" s="3"/>
    </row>
    <row r="91" spans="1:9" ht="13.5" thickBot="1">
      <c r="A91" s="424" t="s">
        <v>24</v>
      </c>
      <c r="B91" s="430" t="e">
        <f t="shared" si="21"/>
        <v>#DIV/0!</v>
      </c>
      <c r="C91" s="430" t="e">
        <f t="shared" si="22"/>
        <v>#DIV/0!</v>
      </c>
      <c r="D91" s="430" t="e">
        <f t="shared" si="23"/>
        <v>#DIV/0!</v>
      </c>
      <c r="E91" s="430" t="e">
        <f t="shared" si="24"/>
        <v>#DIV/0!</v>
      </c>
      <c r="F91" s="430" t="e">
        <f t="shared" si="25"/>
        <v>#DIV/0!</v>
      </c>
      <c r="G91" s="430" t="e">
        <f t="shared" si="26"/>
        <v>#DIV/0!</v>
      </c>
      <c r="H91" s="430" t="e">
        <f t="shared" si="27"/>
        <v>#DIV/0!</v>
      </c>
      <c r="I91" s="3"/>
    </row>
    <row r="92" spans="3:4" ht="12.75">
      <c r="C92" s="83"/>
      <c r="D92" s="83"/>
    </row>
    <row r="93" spans="1:9" ht="16.5" thickBot="1">
      <c r="A93" s="522" t="s">
        <v>43</v>
      </c>
      <c r="B93" s="26"/>
      <c r="C93" s="108"/>
      <c r="D93" s="108"/>
      <c r="E93" s="26"/>
      <c r="F93" s="26"/>
      <c r="G93" s="26"/>
      <c r="H93" s="26"/>
      <c r="I93" s="26"/>
    </row>
    <row r="94" spans="1:9" ht="12.75">
      <c r="A94" s="418" t="s">
        <v>17</v>
      </c>
      <c r="B94" s="418" t="s">
        <v>18</v>
      </c>
      <c r="C94" s="532" t="s">
        <v>180</v>
      </c>
      <c r="D94" s="532" t="s">
        <v>181</v>
      </c>
      <c r="E94" s="421" t="s">
        <v>19</v>
      </c>
      <c r="F94" s="418" t="s">
        <v>20</v>
      </c>
      <c r="G94" s="418" t="s">
        <v>21</v>
      </c>
      <c r="H94" s="418" t="s">
        <v>22</v>
      </c>
      <c r="I94" s="418" t="s">
        <v>23</v>
      </c>
    </row>
    <row r="95" spans="1:9" ht="51.75" customHeight="1" thickBot="1">
      <c r="A95" s="419"/>
      <c r="B95" s="420" t="s">
        <v>66</v>
      </c>
      <c r="C95" s="533" t="s">
        <v>184</v>
      </c>
      <c r="D95" s="533" t="s">
        <v>185</v>
      </c>
      <c r="E95" s="422" t="s">
        <v>67</v>
      </c>
      <c r="F95" s="420" t="s">
        <v>64</v>
      </c>
      <c r="G95" s="420" t="s">
        <v>68</v>
      </c>
      <c r="H95" s="420" t="s">
        <v>71</v>
      </c>
      <c r="I95" s="420"/>
    </row>
    <row r="96" spans="1:9" ht="12.75">
      <c r="A96" s="423" t="s">
        <v>35</v>
      </c>
      <c r="B96" s="28"/>
      <c r="C96" s="534"/>
      <c r="D96" s="534"/>
      <c r="E96" s="28"/>
      <c r="F96" s="28"/>
      <c r="G96" s="28"/>
      <c r="H96" s="28"/>
      <c r="I96" s="28"/>
    </row>
    <row r="97" spans="1:9" ht="12.75">
      <c r="A97" s="423" t="s">
        <v>36</v>
      </c>
      <c r="B97" s="27"/>
      <c r="C97" s="535"/>
      <c r="D97" s="535"/>
      <c r="E97" s="27"/>
      <c r="F97" s="28"/>
      <c r="G97" s="28"/>
      <c r="H97" s="28"/>
      <c r="I97" s="28"/>
    </row>
    <row r="98" spans="1:9" ht="12.75">
      <c r="A98" s="423" t="s">
        <v>37</v>
      </c>
      <c r="B98" s="27"/>
      <c r="C98" s="535"/>
      <c r="D98" s="535"/>
      <c r="E98" s="27"/>
      <c r="F98" s="28"/>
      <c r="G98" s="28"/>
      <c r="H98" s="28"/>
      <c r="I98" s="28"/>
    </row>
    <row r="99" spans="1:9" ht="12.75">
      <c r="A99" s="423" t="s">
        <v>38</v>
      </c>
      <c r="B99" s="27"/>
      <c r="C99" s="535"/>
      <c r="D99" s="535"/>
      <c r="E99" s="27"/>
      <c r="F99" s="28"/>
      <c r="G99" s="28"/>
      <c r="H99" s="28"/>
      <c r="I99" s="28"/>
    </row>
    <row r="100" spans="1:9" ht="12.75">
      <c r="A100" s="423" t="s">
        <v>34</v>
      </c>
      <c r="B100" s="27"/>
      <c r="C100" s="535"/>
      <c r="D100" s="535"/>
      <c r="E100" s="27"/>
      <c r="F100" s="28"/>
      <c r="G100" s="28"/>
      <c r="H100" s="28"/>
      <c r="I100" s="28"/>
    </row>
    <row r="101" spans="1:9" ht="13.5" thickBot="1">
      <c r="A101" s="424" t="s">
        <v>24</v>
      </c>
      <c r="B101" s="29"/>
      <c r="C101" s="536"/>
      <c r="D101" s="537"/>
      <c r="E101" s="59"/>
      <c r="F101" s="30"/>
      <c r="G101" s="30"/>
      <c r="H101" s="30"/>
      <c r="I101" s="31"/>
    </row>
    <row r="102" spans="1:9" ht="13.5" thickBot="1">
      <c r="A102" s="425" t="s">
        <v>17</v>
      </c>
      <c r="B102" s="427" t="s">
        <v>25</v>
      </c>
      <c r="C102" s="431" t="s">
        <v>186</v>
      </c>
      <c r="D102" s="431" t="s">
        <v>187</v>
      </c>
      <c r="E102" s="431" t="s">
        <v>155</v>
      </c>
      <c r="F102" s="427" t="s">
        <v>26</v>
      </c>
      <c r="G102" s="427" t="s">
        <v>27</v>
      </c>
      <c r="H102" s="427" t="s">
        <v>28</v>
      </c>
      <c r="I102" s="3"/>
    </row>
    <row r="103" spans="1:9" ht="12.75">
      <c r="A103" s="426" t="s">
        <v>35</v>
      </c>
      <c r="B103" s="428" t="e">
        <f aca="true" t="shared" si="28" ref="B103:B108">B96/F96*1000</f>
        <v>#DIV/0!</v>
      </c>
      <c r="C103" s="538" t="e">
        <f aca="true" t="shared" si="29" ref="C103:C108">SUM(C96:C96/G96*1000)</f>
        <v>#DIV/0!</v>
      </c>
      <c r="D103" s="538" t="e">
        <f aca="true" t="shared" si="30" ref="D103:D108">D96/G96*1000</f>
        <v>#DIV/0!</v>
      </c>
      <c r="E103" s="428" t="e">
        <f aca="true" t="shared" si="31" ref="E103:E108">SUM(E96:E96/H96*1000)</f>
        <v>#DIV/0!</v>
      </c>
      <c r="F103" s="428" t="e">
        <f aca="true" t="shared" si="32" ref="F103:F108">(F96/I96)*100</f>
        <v>#DIV/0!</v>
      </c>
      <c r="G103" s="428" t="e">
        <f aca="true" t="shared" si="33" ref="G103:G108">(G96/I96)*100</f>
        <v>#DIV/0!</v>
      </c>
      <c r="H103" s="428" t="e">
        <f aca="true" t="shared" si="34" ref="H103:H108">(H96/I96)*100</f>
        <v>#DIV/0!</v>
      </c>
      <c r="I103" s="3"/>
    </row>
    <row r="104" spans="1:9" ht="12.75">
      <c r="A104" s="423" t="s">
        <v>36</v>
      </c>
      <c r="B104" s="429" t="e">
        <f t="shared" si="28"/>
        <v>#DIV/0!</v>
      </c>
      <c r="C104" s="429" t="e">
        <f t="shared" si="29"/>
        <v>#DIV/0!</v>
      </c>
      <c r="D104" s="429" t="e">
        <f t="shared" si="30"/>
        <v>#DIV/0!</v>
      </c>
      <c r="E104" s="429" t="e">
        <f t="shared" si="31"/>
        <v>#DIV/0!</v>
      </c>
      <c r="F104" s="429" t="e">
        <f t="shared" si="32"/>
        <v>#DIV/0!</v>
      </c>
      <c r="G104" s="429" t="e">
        <f t="shared" si="33"/>
        <v>#DIV/0!</v>
      </c>
      <c r="H104" s="429" t="e">
        <f t="shared" si="34"/>
        <v>#DIV/0!</v>
      </c>
      <c r="I104" s="3"/>
    </row>
    <row r="105" spans="1:9" ht="12.75">
      <c r="A105" s="423" t="s">
        <v>37</v>
      </c>
      <c r="B105" s="429" t="e">
        <f t="shared" si="28"/>
        <v>#DIV/0!</v>
      </c>
      <c r="C105" s="429" t="e">
        <f t="shared" si="29"/>
        <v>#DIV/0!</v>
      </c>
      <c r="D105" s="429" t="e">
        <f t="shared" si="30"/>
        <v>#DIV/0!</v>
      </c>
      <c r="E105" s="429" t="e">
        <f t="shared" si="31"/>
        <v>#DIV/0!</v>
      </c>
      <c r="F105" s="429" t="e">
        <f t="shared" si="32"/>
        <v>#DIV/0!</v>
      </c>
      <c r="G105" s="429" t="e">
        <f t="shared" si="33"/>
        <v>#DIV/0!</v>
      </c>
      <c r="H105" s="429" t="e">
        <f t="shared" si="34"/>
        <v>#DIV/0!</v>
      </c>
      <c r="I105" s="3"/>
    </row>
    <row r="106" spans="1:9" ht="12.75">
      <c r="A106" s="423" t="s">
        <v>38</v>
      </c>
      <c r="B106" s="429" t="e">
        <f t="shared" si="28"/>
        <v>#DIV/0!</v>
      </c>
      <c r="C106" s="429" t="e">
        <f t="shared" si="29"/>
        <v>#DIV/0!</v>
      </c>
      <c r="D106" s="429" t="e">
        <f t="shared" si="30"/>
        <v>#DIV/0!</v>
      </c>
      <c r="E106" s="429" t="e">
        <f t="shared" si="31"/>
        <v>#DIV/0!</v>
      </c>
      <c r="F106" s="429" t="e">
        <f t="shared" si="32"/>
        <v>#DIV/0!</v>
      </c>
      <c r="G106" s="429" t="e">
        <f t="shared" si="33"/>
        <v>#DIV/0!</v>
      </c>
      <c r="H106" s="429" t="e">
        <f t="shared" si="34"/>
        <v>#DIV/0!</v>
      </c>
      <c r="I106" s="3"/>
    </row>
    <row r="107" spans="1:9" ht="12.75">
      <c r="A107" s="423" t="s">
        <v>34</v>
      </c>
      <c r="B107" s="429" t="e">
        <f t="shared" si="28"/>
        <v>#DIV/0!</v>
      </c>
      <c r="C107" s="429" t="e">
        <f t="shared" si="29"/>
        <v>#DIV/0!</v>
      </c>
      <c r="D107" s="429" t="e">
        <f t="shared" si="30"/>
        <v>#DIV/0!</v>
      </c>
      <c r="E107" s="429" t="e">
        <f t="shared" si="31"/>
        <v>#DIV/0!</v>
      </c>
      <c r="F107" s="429" t="e">
        <f t="shared" si="32"/>
        <v>#DIV/0!</v>
      </c>
      <c r="G107" s="429" t="e">
        <f t="shared" si="33"/>
        <v>#DIV/0!</v>
      </c>
      <c r="H107" s="429" t="e">
        <f t="shared" si="34"/>
        <v>#DIV/0!</v>
      </c>
      <c r="I107" s="3"/>
    </row>
    <row r="108" spans="1:9" ht="13.5" thickBot="1">
      <c r="A108" s="424" t="s">
        <v>24</v>
      </c>
      <c r="B108" s="430" t="e">
        <f t="shared" si="28"/>
        <v>#DIV/0!</v>
      </c>
      <c r="C108" s="430" t="e">
        <f t="shared" si="29"/>
        <v>#DIV/0!</v>
      </c>
      <c r="D108" s="430" t="e">
        <f t="shared" si="30"/>
        <v>#DIV/0!</v>
      </c>
      <c r="E108" s="430" t="e">
        <f t="shared" si="31"/>
        <v>#DIV/0!</v>
      </c>
      <c r="F108" s="430" t="e">
        <f t="shared" si="32"/>
        <v>#DIV/0!</v>
      </c>
      <c r="G108" s="430" t="e">
        <f t="shared" si="33"/>
        <v>#DIV/0!</v>
      </c>
      <c r="H108" s="430" t="e">
        <f t="shared" si="34"/>
        <v>#DIV/0!</v>
      </c>
      <c r="I108" s="3"/>
    </row>
    <row r="109" spans="3:4" ht="12.75">
      <c r="C109" s="83"/>
      <c r="D109" s="83"/>
    </row>
    <row r="110" spans="1:9" ht="16.5" thickBot="1">
      <c r="A110" s="522" t="s">
        <v>44</v>
      </c>
      <c r="B110" s="26"/>
      <c r="C110" s="108"/>
      <c r="D110" s="108"/>
      <c r="E110" s="26"/>
      <c r="F110" s="26"/>
      <c r="G110" s="26"/>
      <c r="H110" s="26"/>
      <c r="I110" s="26"/>
    </row>
    <row r="111" spans="1:9" ht="12.75">
      <c r="A111" s="418" t="s">
        <v>17</v>
      </c>
      <c r="B111" s="418" t="s">
        <v>18</v>
      </c>
      <c r="C111" s="532" t="s">
        <v>180</v>
      </c>
      <c r="D111" s="532" t="s">
        <v>181</v>
      </c>
      <c r="E111" s="421" t="s">
        <v>19</v>
      </c>
      <c r="F111" s="418" t="s">
        <v>20</v>
      </c>
      <c r="G111" s="418" t="s">
        <v>21</v>
      </c>
      <c r="H111" s="418" t="s">
        <v>22</v>
      </c>
      <c r="I111" s="418" t="s">
        <v>23</v>
      </c>
    </row>
    <row r="112" spans="1:9" ht="51.75" customHeight="1" thickBot="1">
      <c r="A112" s="419"/>
      <c r="B112" s="420" t="s">
        <v>66</v>
      </c>
      <c r="C112" s="533" t="s">
        <v>184</v>
      </c>
      <c r="D112" s="533" t="s">
        <v>185</v>
      </c>
      <c r="E112" s="422" t="s">
        <v>67</v>
      </c>
      <c r="F112" s="420" t="s">
        <v>64</v>
      </c>
      <c r="G112" s="420" t="s">
        <v>68</v>
      </c>
      <c r="H112" s="420" t="s">
        <v>71</v>
      </c>
      <c r="I112" s="420"/>
    </row>
    <row r="113" spans="1:9" ht="12.75">
      <c r="A113" s="423" t="s">
        <v>35</v>
      </c>
      <c r="B113" s="28"/>
      <c r="C113" s="534"/>
      <c r="D113" s="534"/>
      <c r="E113" s="28"/>
      <c r="F113" s="28"/>
      <c r="G113" s="28"/>
      <c r="H113" s="28"/>
      <c r="I113" s="28"/>
    </row>
    <row r="114" spans="1:9" ht="12.75">
      <c r="A114" s="423" t="s">
        <v>36</v>
      </c>
      <c r="B114" s="27"/>
      <c r="C114" s="535"/>
      <c r="D114" s="535"/>
      <c r="E114" s="27"/>
      <c r="F114" s="28"/>
      <c r="G114" s="28"/>
      <c r="H114" s="28"/>
      <c r="I114" s="28"/>
    </row>
    <row r="115" spans="1:9" ht="12.75">
      <c r="A115" s="423" t="s">
        <v>37</v>
      </c>
      <c r="B115" s="27"/>
      <c r="C115" s="535"/>
      <c r="D115" s="535"/>
      <c r="E115" s="27"/>
      <c r="F115" s="28"/>
      <c r="G115" s="28"/>
      <c r="H115" s="28"/>
      <c r="I115" s="28"/>
    </row>
    <row r="116" spans="1:9" ht="12.75">
      <c r="A116" s="423" t="s">
        <v>38</v>
      </c>
      <c r="B116" s="27"/>
      <c r="C116" s="535"/>
      <c r="D116" s="535"/>
      <c r="E116" s="27"/>
      <c r="F116" s="28"/>
      <c r="G116" s="28"/>
      <c r="H116" s="28"/>
      <c r="I116" s="28"/>
    </row>
    <row r="117" spans="1:9" ht="12.75">
      <c r="A117" s="423" t="s">
        <v>34</v>
      </c>
      <c r="B117" s="27"/>
      <c r="C117" s="535"/>
      <c r="D117" s="535"/>
      <c r="E117" s="27"/>
      <c r="F117" s="28"/>
      <c r="G117" s="28"/>
      <c r="H117" s="28"/>
      <c r="I117" s="28"/>
    </row>
    <row r="118" spans="1:9" ht="13.5" thickBot="1">
      <c r="A118" s="424" t="s">
        <v>24</v>
      </c>
      <c r="B118" s="29"/>
      <c r="C118" s="536"/>
      <c r="D118" s="537"/>
      <c r="E118" s="59"/>
      <c r="F118" s="30"/>
      <c r="G118" s="30"/>
      <c r="H118" s="30"/>
      <c r="I118" s="31"/>
    </row>
    <row r="119" spans="1:9" ht="13.5" thickBot="1">
      <c r="A119" s="425" t="s">
        <v>17</v>
      </c>
      <c r="B119" s="427" t="s">
        <v>25</v>
      </c>
      <c r="C119" s="431" t="s">
        <v>186</v>
      </c>
      <c r="D119" s="431" t="s">
        <v>187</v>
      </c>
      <c r="E119" s="431" t="s">
        <v>155</v>
      </c>
      <c r="F119" s="427" t="s">
        <v>26</v>
      </c>
      <c r="G119" s="427" t="s">
        <v>27</v>
      </c>
      <c r="H119" s="427" t="s">
        <v>28</v>
      </c>
      <c r="I119" s="3"/>
    </row>
    <row r="120" spans="1:9" ht="12.75">
      <c r="A120" s="426" t="s">
        <v>35</v>
      </c>
      <c r="B120" s="428" t="e">
        <f aca="true" t="shared" si="35" ref="B120:B125">B113/F113*1000</f>
        <v>#DIV/0!</v>
      </c>
      <c r="C120" s="538" t="e">
        <f aca="true" t="shared" si="36" ref="C120:C125">SUM(C113:C113/G113*1000)</f>
        <v>#DIV/0!</v>
      </c>
      <c r="D120" s="538" t="e">
        <f aca="true" t="shared" si="37" ref="D120:D125">D113/G113*1000</f>
        <v>#DIV/0!</v>
      </c>
      <c r="E120" s="428" t="e">
        <f aca="true" t="shared" si="38" ref="E120:E125">SUM(E113:E113/H113*1000)</f>
        <v>#DIV/0!</v>
      </c>
      <c r="F120" s="428" t="e">
        <f aca="true" t="shared" si="39" ref="F120:F125">(F113/I113)*100</f>
        <v>#DIV/0!</v>
      </c>
      <c r="G120" s="428" t="e">
        <f aca="true" t="shared" si="40" ref="G120:G125">(G113/I113)*100</f>
        <v>#DIV/0!</v>
      </c>
      <c r="H120" s="428" t="e">
        <f aca="true" t="shared" si="41" ref="H120:H125">(H113/I113)*100</f>
        <v>#DIV/0!</v>
      </c>
      <c r="I120" s="3"/>
    </row>
    <row r="121" spans="1:9" ht="12.75">
      <c r="A121" s="423" t="s">
        <v>36</v>
      </c>
      <c r="B121" s="429" t="e">
        <f t="shared" si="35"/>
        <v>#DIV/0!</v>
      </c>
      <c r="C121" s="429" t="e">
        <f t="shared" si="36"/>
        <v>#DIV/0!</v>
      </c>
      <c r="D121" s="429" t="e">
        <f t="shared" si="37"/>
        <v>#DIV/0!</v>
      </c>
      <c r="E121" s="429" t="e">
        <f t="shared" si="38"/>
        <v>#DIV/0!</v>
      </c>
      <c r="F121" s="429" t="e">
        <f t="shared" si="39"/>
        <v>#DIV/0!</v>
      </c>
      <c r="G121" s="429" t="e">
        <f t="shared" si="40"/>
        <v>#DIV/0!</v>
      </c>
      <c r="H121" s="429" t="e">
        <f t="shared" si="41"/>
        <v>#DIV/0!</v>
      </c>
      <c r="I121" s="3"/>
    </row>
    <row r="122" spans="1:9" ht="12.75">
      <c r="A122" s="423" t="s">
        <v>37</v>
      </c>
      <c r="B122" s="429" t="e">
        <f t="shared" si="35"/>
        <v>#DIV/0!</v>
      </c>
      <c r="C122" s="429" t="e">
        <f t="shared" si="36"/>
        <v>#DIV/0!</v>
      </c>
      <c r="D122" s="429" t="e">
        <f t="shared" si="37"/>
        <v>#DIV/0!</v>
      </c>
      <c r="E122" s="429" t="e">
        <f t="shared" si="38"/>
        <v>#DIV/0!</v>
      </c>
      <c r="F122" s="429" t="e">
        <f t="shared" si="39"/>
        <v>#DIV/0!</v>
      </c>
      <c r="G122" s="429" t="e">
        <f t="shared" si="40"/>
        <v>#DIV/0!</v>
      </c>
      <c r="H122" s="429" t="e">
        <f t="shared" si="41"/>
        <v>#DIV/0!</v>
      </c>
      <c r="I122" s="3"/>
    </row>
    <row r="123" spans="1:9" ht="12.75">
      <c r="A123" s="423" t="s">
        <v>38</v>
      </c>
      <c r="B123" s="429" t="e">
        <f t="shared" si="35"/>
        <v>#DIV/0!</v>
      </c>
      <c r="C123" s="429" t="e">
        <f t="shared" si="36"/>
        <v>#DIV/0!</v>
      </c>
      <c r="D123" s="429" t="e">
        <f t="shared" si="37"/>
        <v>#DIV/0!</v>
      </c>
      <c r="E123" s="429" t="e">
        <f t="shared" si="38"/>
        <v>#DIV/0!</v>
      </c>
      <c r="F123" s="429" t="e">
        <f t="shared" si="39"/>
        <v>#DIV/0!</v>
      </c>
      <c r="G123" s="429" t="e">
        <f t="shared" si="40"/>
        <v>#DIV/0!</v>
      </c>
      <c r="H123" s="429" t="e">
        <f t="shared" si="41"/>
        <v>#DIV/0!</v>
      </c>
      <c r="I123" s="3"/>
    </row>
    <row r="124" spans="1:9" ht="12.75">
      <c r="A124" s="423" t="s">
        <v>34</v>
      </c>
      <c r="B124" s="429" t="e">
        <f t="shared" si="35"/>
        <v>#DIV/0!</v>
      </c>
      <c r="C124" s="429" t="e">
        <f t="shared" si="36"/>
        <v>#DIV/0!</v>
      </c>
      <c r="D124" s="429" t="e">
        <f t="shared" si="37"/>
        <v>#DIV/0!</v>
      </c>
      <c r="E124" s="429" t="e">
        <f t="shared" si="38"/>
        <v>#DIV/0!</v>
      </c>
      <c r="F124" s="429" t="e">
        <f t="shared" si="39"/>
        <v>#DIV/0!</v>
      </c>
      <c r="G124" s="429" t="e">
        <f t="shared" si="40"/>
        <v>#DIV/0!</v>
      </c>
      <c r="H124" s="429" t="e">
        <f t="shared" si="41"/>
        <v>#DIV/0!</v>
      </c>
      <c r="I124" s="3"/>
    </row>
    <row r="125" spans="1:9" ht="13.5" thickBot="1">
      <c r="A125" s="424" t="s">
        <v>24</v>
      </c>
      <c r="B125" s="430" t="e">
        <f t="shared" si="35"/>
        <v>#DIV/0!</v>
      </c>
      <c r="C125" s="430" t="e">
        <f t="shared" si="36"/>
        <v>#DIV/0!</v>
      </c>
      <c r="D125" s="430" t="e">
        <f t="shared" si="37"/>
        <v>#DIV/0!</v>
      </c>
      <c r="E125" s="430" t="e">
        <f t="shared" si="38"/>
        <v>#DIV/0!</v>
      </c>
      <c r="F125" s="430" t="e">
        <f t="shared" si="39"/>
        <v>#DIV/0!</v>
      </c>
      <c r="G125" s="430" t="e">
        <f t="shared" si="40"/>
        <v>#DIV/0!</v>
      </c>
      <c r="H125" s="430" t="e">
        <f t="shared" si="41"/>
        <v>#DIV/0!</v>
      </c>
      <c r="I125" s="3"/>
    </row>
    <row r="126" spans="3:4" ht="12.75">
      <c r="C126" s="83"/>
      <c r="D126" s="83"/>
    </row>
    <row r="127" spans="1:9" ht="16.5" thickBot="1">
      <c r="A127" s="522" t="s">
        <v>45</v>
      </c>
      <c r="B127" s="26"/>
      <c r="C127" s="108"/>
      <c r="D127" s="108"/>
      <c r="E127" s="26"/>
      <c r="F127" s="26"/>
      <c r="G127" s="26"/>
      <c r="H127" s="26"/>
      <c r="I127" s="26"/>
    </row>
    <row r="128" spans="1:9" ht="12.75">
      <c r="A128" s="418" t="s">
        <v>17</v>
      </c>
      <c r="B128" s="418" t="s">
        <v>18</v>
      </c>
      <c r="C128" s="532" t="s">
        <v>180</v>
      </c>
      <c r="D128" s="532" t="s">
        <v>181</v>
      </c>
      <c r="E128" s="421" t="s">
        <v>19</v>
      </c>
      <c r="F128" s="418" t="s">
        <v>20</v>
      </c>
      <c r="G128" s="418" t="s">
        <v>21</v>
      </c>
      <c r="H128" s="418" t="s">
        <v>22</v>
      </c>
      <c r="I128" s="418" t="s">
        <v>23</v>
      </c>
    </row>
    <row r="129" spans="1:9" ht="51.75" customHeight="1" thickBot="1">
      <c r="A129" s="419"/>
      <c r="B129" s="420" t="s">
        <v>66</v>
      </c>
      <c r="C129" s="533" t="s">
        <v>184</v>
      </c>
      <c r="D129" s="533" t="s">
        <v>185</v>
      </c>
      <c r="E129" s="422" t="s">
        <v>67</v>
      </c>
      <c r="F129" s="420" t="s">
        <v>64</v>
      </c>
      <c r="G129" s="420" t="s">
        <v>68</v>
      </c>
      <c r="H129" s="420" t="s">
        <v>71</v>
      </c>
      <c r="I129" s="420"/>
    </row>
    <row r="130" spans="1:9" ht="12.75">
      <c r="A130" s="423" t="s">
        <v>35</v>
      </c>
      <c r="B130" s="28"/>
      <c r="C130" s="534"/>
      <c r="D130" s="534"/>
      <c r="E130" s="28"/>
      <c r="F130" s="28"/>
      <c r="G130" s="28"/>
      <c r="H130" s="28"/>
      <c r="I130" s="28"/>
    </row>
    <row r="131" spans="1:9" ht="12.75">
      <c r="A131" s="423" t="s">
        <v>36</v>
      </c>
      <c r="B131" s="27"/>
      <c r="C131" s="535"/>
      <c r="D131" s="535"/>
      <c r="E131" s="27"/>
      <c r="F131" s="28"/>
      <c r="G131" s="28"/>
      <c r="H131" s="28"/>
      <c r="I131" s="28"/>
    </row>
    <row r="132" spans="1:9" ht="12.75">
      <c r="A132" s="423" t="s">
        <v>37</v>
      </c>
      <c r="B132" s="27"/>
      <c r="C132" s="535"/>
      <c r="D132" s="535"/>
      <c r="E132" s="27"/>
      <c r="F132" s="28"/>
      <c r="G132" s="28"/>
      <c r="H132" s="28"/>
      <c r="I132" s="28"/>
    </row>
    <row r="133" spans="1:9" ht="12.75">
      <c r="A133" s="423" t="s">
        <v>38</v>
      </c>
      <c r="B133" s="27"/>
      <c r="C133" s="535"/>
      <c r="D133" s="535"/>
      <c r="E133" s="27"/>
      <c r="F133" s="28"/>
      <c r="G133" s="28"/>
      <c r="H133" s="28"/>
      <c r="I133" s="28"/>
    </row>
    <row r="134" spans="1:9" ht="12.75">
      <c r="A134" s="423" t="s">
        <v>34</v>
      </c>
      <c r="B134" s="27"/>
      <c r="C134" s="535"/>
      <c r="D134" s="535"/>
      <c r="E134" s="27"/>
      <c r="F134" s="28"/>
      <c r="G134" s="28"/>
      <c r="H134" s="28"/>
      <c r="I134" s="28"/>
    </row>
    <row r="135" spans="1:9" ht="13.5" thickBot="1">
      <c r="A135" s="424" t="s">
        <v>24</v>
      </c>
      <c r="B135" s="29"/>
      <c r="C135" s="536"/>
      <c r="D135" s="537"/>
      <c r="E135" s="59"/>
      <c r="F135" s="30"/>
      <c r="G135" s="30"/>
      <c r="H135" s="30"/>
      <c r="I135" s="31"/>
    </row>
    <row r="136" spans="1:9" ht="13.5" thickBot="1">
      <c r="A136" s="425" t="s">
        <v>17</v>
      </c>
      <c r="B136" s="427" t="s">
        <v>25</v>
      </c>
      <c r="C136" s="431" t="s">
        <v>186</v>
      </c>
      <c r="D136" s="431" t="s">
        <v>187</v>
      </c>
      <c r="E136" s="431" t="s">
        <v>155</v>
      </c>
      <c r="F136" s="427" t="s">
        <v>26</v>
      </c>
      <c r="G136" s="427" t="s">
        <v>27</v>
      </c>
      <c r="H136" s="427" t="s">
        <v>28</v>
      </c>
      <c r="I136" s="3"/>
    </row>
    <row r="137" spans="1:9" ht="12.75">
      <c r="A137" s="426" t="s">
        <v>35</v>
      </c>
      <c r="B137" s="428" t="e">
        <f>B130/F130*1000</f>
        <v>#DIV/0!</v>
      </c>
      <c r="C137" s="538" t="e">
        <f>C130/G130*1000</f>
        <v>#DIV/0!</v>
      </c>
      <c r="D137" s="538" t="e">
        <f aca="true" t="shared" si="42" ref="D137:D142">D130/G130*1000</f>
        <v>#DIV/0!</v>
      </c>
      <c r="E137" s="428" t="e">
        <f aca="true" t="shared" si="43" ref="E137:E142">SUM(E130:E130/H130*1000)</f>
        <v>#DIV/0!</v>
      </c>
      <c r="F137" s="428" t="e">
        <f aca="true" t="shared" si="44" ref="F137:F142">(F130/I130)*100</f>
        <v>#DIV/0!</v>
      </c>
      <c r="G137" s="428" t="e">
        <f aca="true" t="shared" si="45" ref="G137:G142">(G130/I130)*100</f>
        <v>#DIV/0!</v>
      </c>
      <c r="H137" s="428" t="e">
        <f aca="true" t="shared" si="46" ref="H137:H142">(H130/I130)*100</f>
        <v>#DIV/0!</v>
      </c>
      <c r="I137" s="3"/>
    </row>
    <row r="138" spans="1:9" ht="12.75">
      <c r="A138" s="423" t="s">
        <v>36</v>
      </c>
      <c r="B138" s="429" t="e">
        <f>B131/F131*1000</f>
        <v>#DIV/0!</v>
      </c>
      <c r="C138" s="429" t="e">
        <f>SUM(C131:C131/G131*1000)</f>
        <v>#DIV/0!</v>
      </c>
      <c r="D138" s="429" t="e">
        <f t="shared" si="42"/>
        <v>#DIV/0!</v>
      </c>
      <c r="E138" s="429" t="e">
        <f t="shared" si="43"/>
        <v>#DIV/0!</v>
      </c>
      <c r="F138" s="429" t="e">
        <f t="shared" si="44"/>
        <v>#DIV/0!</v>
      </c>
      <c r="G138" s="429" t="e">
        <f t="shared" si="45"/>
        <v>#DIV/0!</v>
      </c>
      <c r="H138" s="429" t="e">
        <f t="shared" si="46"/>
        <v>#DIV/0!</v>
      </c>
      <c r="I138" s="3"/>
    </row>
    <row r="139" spans="1:9" ht="12.75">
      <c r="A139" s="423" t="s">
        <v>37</v>
      </c>
      <c r="B139" s="429" t="e">
        <f>B132/F132*1000</f>
        <v>#DIV/0!</v>
      </c>
      <c r="C139" s="429" t="e">
        <f>SUM(C132:C132/G132*1000)</f>
        <v>#DIV/0!</v>
      </c>
      <c r="D139" s="429" t="e">
        <f t="shared" si="42"/>
        <v>#DIV/0!</v>
      </c>
      <c r="E139" s="429" t="e">
        <f t="shared" si="43"/>
        <v>#DIV/0!</v>
      </c>
      <c r="F139" s="429" t="e">
        <f t="shared" si="44"/>
        <v>#DIV/0!</v>
      </c>
      <c r="G139" s="429" t="e">
        <f t="shared" si="45"/>
        <v>#DIV/0!</v>
      </c>
      <c r="H139" s="429" t="e">
        <f t="shared" si="46"/>
        <v>#DIV/0!</v>
      </c>
      <c r="I139" s="3"/>
    </row>
    <row r="140" spans="1:9" ht="12.75">
      <c r="A140" s="423" t="s">
        <v>38</v>
      </c>
      <c r="B140" s="429" t="e">
        <f>B133/F133*1000</f>
        <v>#DIV/0!</v>
      </c>
      <c r="C140" s="429" t="e">
        <f>SUM(C133:C133/G133*1000)</f>
        <v>#DIV/0!</v>
      </c>
      <c r="D140" s="429" t="e">
        <f t="shared" si="42"/>
        <v>#DIV/0!</v>
      </c>
      <c r="E140" s="429" t="e">
        <f t="shared" si="43"/>
        <v>#DIV/0!</v>
      </c>
      <c r="F140" s="429" t="e">
        <f t="shared" si="44"/>
        <v>#DIV/0!</v>
      </c>
      <c r="G140" s="429" t="e">
        <f t="shared" si="45"/>
        <v>#DIV/0!</v>
      </c>
      <c r="H140" s="429" t="e">
        <f t="shared" si="46"/>
        <v>#DIV/0!</v>
      </c>
      <c r="I140" s="3"/>
    </row>
    <row r="141" spans="1:9" ht="12.75">
      <c r="A141" s="423" t="s">
        <v>34</v>
      </c>
      <c r="B141" s="429" t="e">
        <f>B134/F134*1000</f>
        <v>#DIV/0!</v>
      </c>
      <c r="C141" s="429" t="e">
        <f>SUM(C134:C134/G134*1000)</f>
        <v>#DIV/0!</v>
      </c>
      <c r="D141" s="429" t="e">
        <f t="shared" si="42"/>
        <v>#DIV/0!</v>
      </c>
      <c r="E141" s="429" t="e">
        <f t="shared" si="43"/>
        <v>#DIV/0!</v>
      </c>
      <c r="F141" s="429" t="e">
        <f t="shared" si="44"/>
        <v>#DIV/0!</v>
      </c>
      <c r="G141" s="429" t="e">
        <f t="shared" si="45"/>
        <v>#DIV/0!</v>
      </c>
      <c r="H141" s="429" t="e">
        <f t="shared" si="46"/>
        <v>#DIV/0!</v>
      </c>
      <c r="I141" s="3"/>
    </row>
    <row r="142" spans="1:9" ht="13.5" thickBot="1">
      <c r="A142" s="424" t="s">
        <v>24</v>
      </c>
      <c r="B142" s="430" t="e">
        <f>B135/F135*1000</f>
        <v>#DIV/0!</v>
      </c>
      <c r="C142" s="430" t="e">
        <f>SUM(C135:C135/G135*1000)</f>
        <v>#DIV/0!</v>
      </c>
      <c r="D142" s="430" t="e">
        <f t="shared" si="42"/>
        <v>#DIV/0!</v>
      </c>
      <c r="E142" s="430" t="e">
        <f t="shared" si="43"/>
        <v>#DIV/0!</v>
      </c>
      <c r="F142" s="430" t="e">
        <f t="shared" si="44"/>
        <v>#DIV/0!</v>
      </c>
      <c r="G142" s="430" t="e">
        <f t="shared" si="45"/>
        <v>#DIV/0!</v>
      </c>
      <c r="H142" s="430" t="e">
        <f t="shared" si="46"/>
        <v>#DIV/0!</v>
      </c>
      <c r="I142" s="3"/>
    </row>
    <row r="143" spans="3:4" ht="12.75">
      <c r="C143" s="83"/>
      <c r="D143" s="83"/>
    </row>
    <row r="144" spans="1:9" ht="16.5" thickBot="1">
      <c r="A144" s="522" t="s">
        <v>46</v>
      </c>
      <c r="B144" s="26"/>
      <c r="C144" s="108"/>
      <c r="D144" s="108"/>
      <c r="E144" s="26"/>
      <c r="F144" s="26"/>
      <c r="G144" s="26"/>
      <c r="H144" s="26"/>
      <c r="I144" s="26"/>
    </row>
    <row r="145" spans="1:9" ht="12.75">
      <c r="A145" s="418" t="s">
        <v>17</v>
      </c>
      <c r="B145" s="418" t="s">
        <v>18</v>
      </c>
      <c r="C145" s="532" t="s">
        <v>180</v>
      </c>
      <c r="D145" s="532" t="s">
        <v>181</v>
      </c>
      <c r="E145" s="421" t="s">
        <v>19</v>
      </c>
      <c r="F145" s="418" t="s">
        <v>20</v>
      </c>
      <c r="G145" s="418" t="s">
        <v>21</v>
      </c>
      <c r="H145" s="418" t="s">
        <v>22</v>
      </c>
      <c r="I145" s="418" t="s">
        <v>23</v>
      </c>
    </row>
    <row r="146" spans="1:9" ht="51.75" customHeight="1" thickBot="1">
      <c r="A146" s="419"/>
      <c r="B146" s="420" t="s">
        <v>66</v>
      </c>
      <c r="C146" s="533" t="s">
        <v>184</v>
      </c>
      <c r="D146" s="533" t="s">
        <v>185</v>
      </c>
      <c r="E146" s="422" t="s">
        <v>67</v>
      </c>
      <c r="F146" s="420" t="s">
        <v>64</v>
      </c>
      <c r="G146" s="420" t="s">
        <v>68</v>
      </c>
      <c r="H146" s="420" t="s">
        <v>71</v>
      </c>
      <c r="I146" s="420"/>
    </row>
    <row r="147" spans="1:9" ht="12.75">
      <c r="A147" s="423" t="s">
        <v>35</v>
      </c>
      <c r="B147" s="28"/>
      <c r="C147" s="534"/>
      <c r="D147" s="534"/>
      <c r="E147" s="28"/>
      <c r="F147" s="28"/>
      <c r="G147" s="28"/>
      <c r="H147" s="28"/>
      <c r="I147" s="28"/>
    </row>
    <row r="148" spans="1:9" ht="12.75">
      <c r="A148" s="423" t="s">
        <v>36</v>
      </c>
      <c r="B148" s="27"/>
      <c r="C148" s="535"/>
      <c r="D148" s="535"/>
      <c r="E148" s="27"/>
      <c r="F148" s="28"/>
      <c r="G148" s="28"/>
      <c r="H148" s="28"/>
      <c r="I148" s="28"/>
    </row>
    <row r="149" spans="1:9" ht="12.75">
      <c r="A149" s="423" t="s">
        <v>37</v>
      </c>
      <c r="B149" s="27"/>
      <c r="C149" s="535"/>
      <c r="D149" s="535"/>
      <c r="E149" s="27"/>
      <c r="F149" s="28"/>
      <c r="G149" s="28"/>
      <c r="H149" s="28"/>
      <c r="I149" s="28"/>
    </row>
    <row r="150" spans="1:9" ht="12.75">
      <c r="A150" s="423" t="s">
        <v>38</v>
      </c>
      <c r="B150" s="27"/>
      <c r="C150" s="535"/>
      <c r="D150" s="535"/>
      <c r="E150" s="27"/>
      <c r="F150" s="28"/>
      <c r="G150" s="28"/>
      <c r="H150" s="28"/>
      <c r="I150" s="28"/>
    </row>
    <row r="151" spans="1:9" ht="12.75">
      <c r="A151" s="423" t="s">
        <v>34</v>
      </c>
      <c r="B151" s="27"/>
      <c r="C151" s="535"/>
      <c r="D151" s="535"/>
      <c r="E151" s="27"/>
      <c r="F151" s="28"/>
      <c r="G151" s="28"/>
      <c r="H151" s="28"/>
      <c r="I151" s="28"/>
    </row>
    <row r="152" spans="1:9" ht="13.5" thickBot="1">
      <c r="A152" s="424" t="s">
        <v>24</v>
      </c>
      <c r="B152" s="29"/>
      <c r="C152" s="536"/>
      <c r="D152" s="537"/>
      <c r="E152" s="59"/>
      <c r="F152" s="30"/>
      <c r="G152" s="30"/>
      <c r="H152" s="30"/>
      <c r="I152" s="31"/>
    </row>
    <row r="153" spans="1:9" ht="13.5" thickBot="1">
      <c r="A153" s="425" t="s">
        <v>17</v>
      </c>
      <c r="B153" s="427" t="s">
        <v>25</v>
      </c>
      <c r="C153" s="431" t="s">
        <v>186</v>
      </c>
      <c r="D153" s="431" t="s">
        <v>187</v>
      </c>
      <c r="E153" s="431" t="s">
        <v>155</v>
      </c>
      <c r="F153" s="427" t="s">
        <v>26</v>
      </c>
      <c r="G153" s="427" t="s">
        <v>27</v>
      </c>
      <c r="H153" s="427" t="s">
        <v>28</v>
      </c>
      <c r="I153" s="3"/>
    </row>
    <row r="154" spans="1:9" ht="12.75">
      <c r="A154" s="426" t="s">
        <v>35</v>
      </c>
      <c r="B154" s="428" t="e">
        <f aca="true" t="shared" si="47" ref="B154:B159">B147/F147*1000</f>
        <v>#DIV/0!</v>
      </c>
      <c r="C154" s="538" t="e">
        <f aca="true" t="shared" si="48" ref="C154:C159">SUM(C147:C147/G147*1000)</f>
        <v>#DIV/0!</v>
      </c>
      <c r="D154" s="538" t="e">
        <f aca="true" t="shared" si="49" ref="D154:D159">D147/G147*1000</f>
        <v>#DIV/0!</v>
      </c>
      <c r="E154" s="428" t="e">
        <f aca="true" t="shared" si="50" ref="E154:E159">SUM(E147:E147/H147*1000)</f>
        <v>#DIV/0!</v>
      </c>
      <c r="F154" s="428" t="e">
        <f aca="true" t="shared" si="51" ref="F154:F159">(F147/I147)*100</f>
        <v>#DIV/0!</v>
      </c>
      <c r="G154" s="428" t="e">
        <f aca="true" t="shared" si="52" ref="G154:G159">(G147/I147)*100</f>
        <v>#DIV/0!</v>
      </c>
      <c r="H154" s="428" t="e">
        <f aca="true" t="shared" si="53" ref="H154:H159">(H147/I147)*100</f>
        <v>#DIV/0!</v>
      </c>
      <c r="I154" s="3"/>
    </row>
    <row r="155" spans="1:9" ht="12.75">
      <c r="A155" s="423" t="s">
        <v>36</v>
      </c>
      <c r="B155" s="429" t="e">
        <f t="shared" si="47"/>
        <v>#DIV/0!</v>
      </c>
      <c r="C155" s="429" t="e">
        <f t="shared" si="48"/>
        <v>#DIV/0!</v>
      </c>
      <c r="D155" s="429" t="e">
        <f t="shared" si="49"/>
        <v>#DIV/0!</v>
      </c>
      <c r="E155" s="429" t="e">
        <f t="shared" si="50"/>
        <v>#DIV/0!</v>
      </c>
      <c r="F155" s="429" t="e">
        <f t="shared" si="51"/>
        <v>#DIV/0!</v>
      </c>
      <c r="G155" s="429" t="e">
        <f t="shared" si="52"/>
        <v>#DIV/0!</v>
      </c>
      <c r="H155" s="429" t="e">
        <f t="shared" si="53"/>
        <v>#DIV/0!</v>
      </c>
      <c r="I155" s="3"/>
    </row>
    <row r="156" spans="1:9" ht="12.75">
      <c r="A156" s="423" t="s">
        <v>37</v>
      </c>
      <c r="B156" s="429" t="e">
        <f t="shared" si="47"/>
        <v>#DIV/0!</v>
      </c>
      <c r="C156" s="429" t="e">
        <f t="shared" si="48"/>
        <v>#DIV/0!</v>
      </c>
      <c r="D156" s="429" t="e">
        <f t="shared" si="49"/>
        <v>#DIV/0!</v>
      </c>
      <c r="E156" s="429" t="e">
        <f t="shared" si="50"/>
        <v>#DIV/0!</v>
      </c>
      <c r="F156" s="429" t="e">
        <f t="shared" si="51"/>
        <v>#DIV/0!</v>
      </c>
      <c r="G156" s="429" t="e">
        <f t="shared" si="52"/>
        <v>#DIV/0!</v>
      </c>
      <c r="H156" s="429" t="e">
        <f t="shared" si="53"/>
        <v>#DIV/0!</v>
      </c>
      <c r="I156" s="3"/>
    </row>
    <row r="157" spans="1:9" ht="12.75">
      <c r="A157" s="423" t="s">
        <v>38</v>
      </c>
      <c r="B157" s="429" t="e">
        <f t="shared" si="47"/>
        <v>#DIV/0!</v>
      </c>
      <c r="C157" s="429" t="e">
        <f t="shared" si="48"/>
        <v>#DIV/0!</v>
      </c>
      <c r="D157" s="429" t="e">
        <f t="shared" si="49"/>
        <v>#DIV/0!</v>
      </c>
      <c r="E157" s="429" t="e">
        <f t="shared" si="50"/>
        <v>#DIV/0!</v>
      </c>
      <c r="F157" s="429" t="e">
        <f t="shared" si="51"/>
        <v>#DIV/0!</v>
      </c>
      <c r="G157" s="429" t="e">
        <f t="shared" si="52"/>
        <v>#DIV/0!</v>
      </c>
      <c r="H157" s="429" t="e">
        <f t="shared" si="53"/>
        <v>#DIV/0!</v>
      </c>
      <c r="I157" s="3"/>
    </row>
    <row r="158" spans="1:9" ht="12.75">
      <c r="A158" s="423" t="s">
        <v>34</v>
      </c>
      <c r="B158" s="429" t="e">
        <f t="shared" si="47"/>
        <v>#DIV/0!</v>
      </c>
      <c r="C158" s="429" t="e">
        <f t="shared" si="48"/>
        <v>#DIV/0!</v>
      </c>
      <c r="D158" s="429" t="e">
        <f t="shared" si="49"/>
        <v>#DIV/0!</v>
      </c>
      <c r="E158" s="429" t="e">
        <f t="shared" si="50"/>
        <v>#DIV/0!</v>
      </c>
      <c r="F158" s="429" t="e">
        <f t="shared" si="51"/>
        <v>#DIV/0!</v>
      </c>
      <c r="G158" s="429" t="e">
        <f t="shared" si="52"/>
        <v>#DIV/0!</v>
      </c>
      <c r="H158" s="429" t="e">
        <f t="shared" si="53"/>
        <v>#DIV/0!</v>
      </c>
      <c r="I158" s="3"/>
    </row>
    <row r="159" spans="1:9" ht="13.5" thickBot="1">
      <c r="A159" s="424" t="s">
        <v>24</v>
      </c>
      <c r="B159" s="430" t="e">
        <f t="shared" si="47"/>
        <v>#DIV/0!</v>
      </c>
      <c r="C159" s="430" t="e">
        <f t="shared" si="48"/>
        <v>#DIV/0!</v>
      </c>
      <c r="D159" s="430" t="e">
        <f t="shared" si="49"/>
        <v>#DIV/0!</v>
      </c>
      <c r="E159" s="430" t="e">
        <f t="shared" si="50"/>
        <v>#DIV/0!</v>
      </c>
      <c r="F159" s="430" t="e">
        <f t="shared" si="51"/>
        <v>#DIV/0!</v>
      </c>
      <c r="G159" s="430" t="e">
        <f t="shared" si="52"/>
        <v>#DIV/0!</v>
      </c>
      <c r="H159" s="430" t="e">
        <f t="shared" si="53"/>
        <v>#DIV/0!</v>
      </c>
      <c r="I159" s="3"/>
    </row>
    <row r="160" spans="3:4" ht="12.75">
      <c r="C160" s="83"/>
      <c r="D160" s="83"/>
    </row>
    <row r="161" spans="1:4" ht="16.5" thickBot="1">
      <c r="A161" s="522" t="s">
        <v>47</v>
      </c>
      <c r="C161" s="83"/>
      <c r="D161" s="83"/>
    </row>
    <row r="162" spans="1:9" ht="12.75">
      <c r="A162" s="418" t="s">
        <v>17</v>
      </c>
      <c r="B162" s="418" t="s">
        <v>18</v>
      </c>
      <c r="C162" s="532" t="s">
        <v>180</v>
      </c>
      <c r="D162" s="532" t="s">
        <v>181</v>
      </c>
      <c r="E162" s="421" t="s">
        <v>19</v>
      </c>
      <c r="F162" s="418" t="s">
        <v>20</v>
      </c>
      <c r="G162" s="418" t="s">
        <v>21</v>
      </c>
      <c r="H162" s="418" t="s">
        <v>22</v>
      </c>
      <c r="I162" s="418" t="s">
        <v>23</v>
      </c>
    </row>
    <row r="163" spans="1:9" ht="51.75" customHeight="1" thickBot="1">
      <c r="A163" s="419"/>
      <c r="B163" s="420" t="s">
        <v>66</v>
      </c>
      <c r="C163" s="533" t="s">
        <v>184</v>
      </c>
      <c r="D163" s="533" t="s">
        <v>185</v>
      </c>
      <c r="E163" s="422" t="s">
        <v>67</v>
      </c>
      <c r="F163" s="420" t="s">
        <v>64</v>
      </c>
      <c r="G163" s="420" t="s">
        <v>68</v>
      </c>
      <c r="H163" s="420" t="s">
        <v>71</v>
      </c>
      <c r="I163" s="420"/>
    </row>
    <row r="164" spans="1:9" ht="12.75">
      <c r="A164" s="423" t="s">
        <v>35</v>
      </c>
      <c r="B164" s="28"/>
      <c r="C164" s="534"/>
      <c r="D164" s="534"/>
      <c r="E164" s="28"/>
      <c r="F164" s="28"/>
      <c r="G164" s="28"/>
      <c r="H164" s="28"/>
      <c r="I164" s="28"/>
    </row>
    <row r="165" spans="1:9" ht="12.75">
      <c r="A165" s="423" t="s">
        <v>36</v>
      </c>
      <c r="B165" s="27"/>
      <c r="C165" s="535"/>
      <c r="D165" s="535"/>
      <c r="E165" s="27"/>
      <c r="F165" s="28"/>
      <c r="G165" s="28"/>
      <c r="H165" s="28"/>
      <c r="I165" s="28"/>
    </row>
    <row r="166" spans="1:9" ht="12.75">
      <c r="A166" s="423" t="s">
        <v>37</v>
      </c>
      <c r="B166" s="27"/>
      <c r="C166" s="535"/>
      <c r="D166" s="535"/>
      <c r="E166" s="27"/>
      <c r="F166" s="28"/>
      <c r="G166" s="28"/>
      <c r="H166" s="28"/>
      <c r="I166" s="28"/>
    </row>
    <row r="167" spans="1:9" ht="12.75">
      <c r="A167" s="423" t="s">
        <v>38</v>
      </c>
      <c r="B167" s="27"/>
      <c r="C167" s="535"/>
      <c r="D167" s="535"/>
      <c r="E167" s="27"/>
      <c r="F167" s="28"/>
      <c r="G167" s="28"/>
      <c r="H167" s="28"/>
      <c r="I167" s="28"/>
    </row>
    <row r="168" spans="1:9" ht="12.75">
      <c r="A168" s="423" t="s">
        <v>34</v>
      </c>
      <c r="B168" s="27"/>
      <c r="C168" s="535"/>
      <c r="D168" s="535"/>
      <c r="E168" s="27"/>
      <c r="F168" s="28"/>
      <c r="G168" s="28"/>
      <c r="H168" s="28"/>
      <c r="I168" s="28"/>
    </row>
    <row r="169" spans="1:9" ht="13.5" thickBot="1">
      <c r="A169" s="424" t="s">
        <v>24</v>
      </c>
      <c r="B169" s="29"/>
      <c r="C169" s="536"/>
      <c r="D169" s="537"/>
      <c r="E169" s="59"/>
      <c r="F169" s="30"/>
      <c r="G169" s="30"/>
      <c r="H169" s="30"/>
      <c r="I169" s="31"/>
    </row>
    <row r="170" spans="1:9" ht="13.5" thickBot="1">
      <c r="A170" s="425" t="s">
        <v>17</v>
      </c>
      <c r="B170" s="427" t="s">
        <v>25</v>
      </c>
      <c r="C170" s="431" t="s">
        <v>186</v>
      </c>
      <c r="D170" s="431" t="s">
        <v>187</v>
      </c>
      <c r="E170" s="431" t="s">
        <v>155</v>
      </c>
      <c r="F170" s="427" t="s">
        <v>26</v>
      </c>
      <c r="G170" s="427" t="s">
        <v>27</v>
      </c>
      <c r="H170" s="427" t="s">
        <v>28</v>
      </c>
      <c r="I170" s="3"/>
    </row>
    <row r="171" spans="1:9" ht="12.75">
      <c r="A171" s="426" t="s">
        <v>35</v>
      </c>
      <c r="B171" s="428" t="e">
        <f aca="true" t="shared" si="54" ref="B171:B176">B164/F164*1000</f>
        <v>#DIV/0!</v>
      </c>
      <c r="C171" s="538" t="e">
        <f aca="true" t="shared" si="55" ref="C171:C176">SUM(C164:C164/G164*1000)</f>
        <v>#DIV/0!</v>
      </c>
      <c r="D171" s="538" t="e">
        <f aca="true" t="shared" si="56" ref="D171:D176">D164/G164*1000</f>
        <v>#DIV/0!</v>
      </c>
      <c r="E171" s="428" t="e">
        <f aca="true" t="shared" si="57" ref="E171:E176">SUM(E164:E164/H164*1000)</f>
        <v>#DIV/0!</v>
      </c>
      <c r="F171" s="428" t="e">
        <f aca="true" t="shared" si="58" ref="F171:F176">(F164/I164)*100</f>
        <v>#DIV/0!</v>
      </c>
      <c r="G171" s="428" t="e">
        <f aca="true" t="shared" si="59" ref="G171:G176">(G164/I164)*100</f>
        <v>#DIV/0!</v>
      </c>
      <c r="H171" s="428" t="e">
        <f aca="true" t="shared" si="60" ref="H171:H176">(H164/I164)*100</f>
        <v>#DIV/0!</v>
      </c>
      <c r="I171" s="3"/>
    </row>
    <row r="172" spans="1:9" ht="12.75">
      <c r="A172" s="423" t="s">
        <v>36</v>
      </c>
      <c r="B172" s="429" t="e">
        <f t="shared" si="54"/>
        <v>#DIV/0!</v>
      </c>
      <c r="C172" s="429" t="e">
        <f t="shared" si="55"/>
        <v>#DIV/0!</v>
      </c>
      <c r="D172" s="429" t="e">
        <f t="shared" si="56"/>
        <v>#DIV/0!</v>
      </c>
      <c r="E172" s="429" t="e">
        <f t="shared" si="57"/>
        <v>#DIV/0!</v>
      </c>
      <c r="F172" s="429" t="e">
        <f t="shared" si="58"/>
        <v>#DIV/0!</v>
      </c>
      <c r="G172" s="429" t="e">
        <f t="shared" si="59"/>
        <v>#DIV/0!</v>
      </c>
      <c r="H172" s="429" t="e">
        <f t="shared" si="60"/>
        <v>#DIV/0!</v>
      </c>
      <c r="I172" s="3"/>
    </row>
    <row r="173" spans="1:9" ht="12.75">
      <c r="A173" s="423" t="s">
        <v>37</v>
      </c>
      <c r="B173" s="429" t="e">
        <f t="shared" si="54"/>
        <v>#DIV/0!</v>
      </c>
      <c r="C173" s="429" t="e">
        <f t="shared" si="55"/>
        <v>#DIV/0!</v>
      </c>
      <c r="D173" s="429" t="e">
        <f t="shared" si="56"/>
        <v>#DIV/0!</v>
      </c>
      <c r="E173" s="429" t="e">
        <f t="shared" si="57"/>
        <v>#DIV/0!</v>
      </c>
      <c r="F173" s="429" t="e">
        <f t="shared" si="58"/>
        <v>#DIV/0!</v>
      </c>
      <c r="G173" s="429" t="e">
        <f t="shared" si="59"/>
        <v>#DIV/0!</v>
      </c>
      <c r="H173" s="429" t="e">
        <f t="shared" si="60"/>
        <v>#DIV/0!</v>
      </c>
      <c r="I173" s="3"/>
    </row>
    <row r="174" spans="1:9" ht="12.75">
      <c r="A174" s="423" t="s">
        <v>38</v>
      </c>
      <c r="B174" s="429" t="e">
        <f t="shared" si="54"/>
        <v>#DIV/0!</v>
      </c>
      <c r="C174" s="429" t="e">
        <f t="shared" si="55"/>
        <v>#DIV/0!</v>
      </c>
      <c r="D174" s="429" t="e">
        <f t="shared" si="56"/>
        <v>#DIV/0!</v>
      </c>
      <c r="E174" s="429" t="e">
        <f t="shared" si="57"/>
        <v>#DIV/0!</v>
      </c>
      <c r="F174" s="429" t="e">
        <f t="shared" si="58"/>
        <v>#DIV/0!</v>
      </c>
      <c r="G174" s="429" t="e">
        <f t="shared" si="59"/>
        <v>#DIV/0!</v>
      </c>
      <c r="H174" s="429" t="e">
        <f t="shared" si="60"/>
        <v>#DIV/0!</v>
      </c>
      <c r="I174" s="3"/>
    </row>
    <row r="175" spans="1:9" ht="12.75">
      <c r="A175" s="423" t="s">
        <v>34</v>
      </c>
      <c r="B175" s="429" t="e">
        <f t="shared" si="54"/>
        <v>#DIV/0!</v>
      </c>
      <c r="C175" s="429" t="e">
        <f t="shared" si="55"/>
        <v>#DIV/0!</v>
      </c>
      <c r="D175" s="429" t="e">
        <f t="shared" si="56"/>
        <v>#DIV/0!</v>
      </c>
      <c r="E175" s="429" t="e">
        <f t="shared" si="57"/>
        <v>#DIV/0!</v>
      </c>
      <c r="F175" s="429" t="e">
        <f t="shared" si="58"/>
        <v>#DIV/0!</v>
      </c>
      <c r="G175" s="429" t="e">
        <f t="shared" si="59"/>
        <v>#DIV/0!</v>
      </c>
      <c r="H175" s="429" t="e">
        <f t="shared" si="60"/>
        <v>#DIV/0!</v>
      </c>
      <c r="I175" s="3"/>
    </row>
    <row r="176" spans="1:9" ht="13.5" thickBot="1">
      <c r="A176" s="424" t="s">
        <v>24</v>
      </c>
      <c r="B176" s="430" t="e">
        <f t="shared" si="54"/>
        <v>#DIV/0!</v>
      </c>
      <c r="C176" s="430" t="e">
        <f t="shared" si="55"/>
        <v>#DIV/0!</v>
      </c>
      <c r="D176" s="430" t="e">
        <f t="shared" si="56"/>
        <v>#DIV/0!</v>
      </c>
      <c r="E176" s="430" t="e">
        <f t="shared" si="57"/>
        <v>#DIV/0!</v>
      </c>
      <c r="F176" s="430" t="e">
        <f t="shared" si="58"/>
        <v>#DIV/0!</v>
      </c>
      <c r="G176" s="430" t="e">
        <f t="shared" si="59"/>
        <v>#DIV/0!</v>
      </c>
      <c r="H176" s="430" t="e">
        <f t="shared" si="60"/>
        <v>#DIV/0!</v>
      </c>
      <c r="I176" s="3"/>
    </row>
    <row r="177" spans="3:4" ht="12.75">
      <c r="C177" s="83"/>
      <c r="D177" s="83"/>
    </row>
    <row r="178" spans="1:4" ht="16.5" thickBot="1">
      <c r="A178" s="522" t="s">
        <v>48</v>
      </c>
      <c r="C178" s="83"/>
      <c r="D178" s="83"/>
    </row>
    <row r="179" spans="1:9" ht="12.75">
      <c r="A179" s="418" t="s">
        <v>17</v>
      </c>
      <c r="B179" s="418" t="s">
        <v>18</v>
      </c>
      <c r="C179" s="532" t="s">
        <v>180</v>
      </c>
      <c r="D179" s="532" t="s">
        <v>181</v>
      </c>
      <c r="E179" s="421" t="s">
        <v>19</v>
      </c>
      <c r="F179" s="418" t="s">
        <v>20</v>
      </c>
      <c r="G179" s="418" t="s">
        <v>21</v>
      </c>
      <c r="H179" s="418" t="s">
        <v>22</v>
      </c>
      <c r="I179" s="418" t="s">
        <v>23</v>
      </c>
    </row>
    <row r="180" spans="1:9" ht="51.75" customHeight="1" thickBot="1">
      <c r="A180" s="419"/>
      <c r="B180" s="420" t="s">
        <v>66</v>
      </c>
      <c r="C180" s="533" t="s">
        <v>184</v>
      </c>
      <c r="D180" s="533" t="s">
        <v>185</v>
      </c>
      <c r="E180" s="422" t="s">
        <v>67</v>
      </c>
      <c r="F180" s="420" t="s">
        <v>64</v>
      </c>
      <c r="G180" s="420" t="s">
        <v>68</v>
      </c>
      <c r="H180" s="420" t="s">
        <v>71</v>
      </c>
      <c r="I180" s="420"/>
    </row>
    <row r="181" spans="1:9" ht="12.75">
      <c r="A181" s="423" t="s">
        <v>35</v>
      </c>
      <c r="B181" s="28"/>
      <c r="C181" s="534"/>
      <c r="D181" s="534"/>
      <c r="E181" s="28"/>
      <c r="F181" s="28"/>
      <c r="G181" s="28"/>
      <c r="H181" s="28"/>
      <c r="I181" s="28"/>
    </row>
    <row r="182" spans="1:9" ht="12.75">
      <c r="A182" s="423" t="s">
        <v>36</v>
      </c>
      <c r="B182" s="27"/>
      <c r="C182" s="535"/>
      <c r="D182" s="535"/>
      <c r="E182" s="27"/>
      <c r="F182" s="28"/>
      <c r="G182" s="28"/>
      <c r="H182" s="28"/>
      <c r="I182" s="28"/>
    </row>
    <row r="183" spans="1:9" ht="12.75">
      <c r="A183" s="423" t="s">
        <v>37</v>
      </c>
      <c r="B183" s="27"/>
      <c r="C183" s="535"/>
      <c r="D183" s="535"/>
      <c r="E183" s="27"/>
      <c r="F183" s="28"/>
      <c r="G183" s="28"/>
      <c r="H183" s="28"/>
      <c r="I183" s="28"/>
    </row>
    <row r="184" spans="1:9" ht="12.75">
      <c r="A184" s="423" t="s">
        <v>38</v>
      </c>
      <c r="B184" s="27"/>
      <c r="C184" s="535"/>
      <c r="D184" s="535"/>
      <c r="E184" s="27"/>
      <c r="F184" s="28"/>
      <c r="G184" s="28"/>
      <c r="H184" s="28"/>
      <c r="I184" s="28"/>
    </row>
    <row r="185" spans="1:9" ht="12.75">
      <c r="A185" s="423" t="s">
        <v>34</v>
      </c>
      <c r="B185" s="27"/>
      <c r="C185" s="535"/>
      <c r="D185" s="535"/>
      <c r="E185" s="27"/>
      <c r="F185" s="28"/>
      <c r="G185" s="28"/>
      <c r="H185" s="28"/>
      <c r="I185" s="28"/>
    </row>
    <row r="186" spans="1:9" ht="13.5" thickBot="1">
      <c r="A186" s="424" t="s">
        <v>24</v>
      </c>
      <c r="B186" s="29"/>
      <c r="C186" s="536"/>
      <c r="D186" s="537"/>
      <c r="E186" s="59"/>
      <c r="F186" s="30"/>
      <c r="G186" s="30"/>
      <c r="H186" s="30"/>
      <c r="I186" s="31"/>
    </row>
    <row r="187" spans="1:9" ht="13.5" thickBot="1">
      <c r="A187" s="425" t="s">
        <v>17</v>
      </c>
      <c r="B187" s="427" t="s">
        <v>25</v>
      </c>
      <c r="C187" s="431" t="s">
        <v>186</v>
      </c>
      <c r="D187" s="431" t="s">
        <v>187</v>
      </c>
      <c r="E187" s="431" t="s">
        <v>155</v>
      </c>
      <c r="F187" s="427" t="s">
        <v>26</v>
      </c>
      <c r="G187" s="427" t="s">
        <v>27</v>
      </c>
      <c r="H187" s="427" t="s">
        <v>28</v>
      </c>
      <c r="I187" s="3"/>
    </row>
    <row r="188" spans="1:9" ht="12.75">
      <c r="A188" s="426" t="s">
        <v>35</v>
      </c>
      <c r="B188" s="428" t="e">
        <f aca="true" t="shared" si="61" ref="B188:B193">B181/F181*1000</f>
        <v>#DIV/0!</v>
      </c>
      <c r="C188" s="538" t="e">
        <f aca="true" t="shared" si="62" ref="C188:C193">SUM(C181:C181/G181*1000)</f>
        <v>#DIV/0!</v>
      </c>
      <c r="D188" s="538" t="e">
        <f aca="true" t="shared" si="63" ref="D188:D193">D181/G181*1000</f>
        <v>#DIV/0!</v>
      </c>
      <c r="E188" s="428" t="e">
        <f aca="true" t="shared" si="64" ref="E188:E193">SUM(E181:E181/H181*1000)</f>
        <v>#DIV/0!</v>
      </c>
      <c r="F188" s="428" t="e">
        <f aca="true" t="shared" si="65" ref="F188:F193">(F181/I181)*100</f>
        <v>#DIV/0!</v>
      </c>
      <c r="G188" s="428" t="e">
        <f aca="true" t="shared" si="66" ref="G188:G193">(G181/I181)*100</f>
        <v>#DIV/0!</v>
      </c>
      <c r="H188" s="428" t="e">
        <f aca="true" t="shared" si="67" ref="H188:H193">(H181/I181)*100</f>
        <v>#DIV/0!</v>
      </c>
      <c r="I188" s="3"/>
    </row>
    <row r="189" spans="1:9" ht="12.75">
      <c r="A189" s="423" t="s">
        <v>36</v>
      </c>
      <c r="B189" s="429" t="e">
        <f t="shared" si="61"/>
        <v>#DIV/0!</v>
      </c>
      <c r="C189" s="429" t="e">
        <f t="shared" si="62"/>
        <v>#DIV/0!</v>
      </c>
      <c r="D189" s="429" t="e">
        <f t="shared" si="63"/>
        <v>#DIV/0!</v>
      </c>
      <c r="E189" s="429" t="e">
        <f t="shared" si="64"/>
        <v>#DIV/0!</v>
      </c>
      <c r="F189" s="429" t="e">
        <f t="shared" si="65"/>
        <v>#DIV/0!</v>
      </c>
      <c r="G189" s="429" t="e">
        <f t="shared" si="66"/>
        <v>#DIV/0!</v>
      </c>
      <c r="H189" s="429" t="e">
        <f t="shared" si="67"/>
        <v>#DIV/0!</v>
      </c>
      <c r="I189" s="3"/>
    </row>
    <row r="190" spans="1:9" ht="12.75">
      <c r="A190" s="423" t="s">
        <v>37</v>
      </c>
      <c r="B190" s="429" t="e">
        <f t="shared" si="61"/>
        <v>#DIV/0!</v>
      </c>
      <c r="C190" s="429" t="e">
        <f t="shared" si="62"/>
        <v>#DIV/0!</v>
      </c>
      <c r="D190" s="429" t="e">
        <f t="shared" si="63"/>
        <v>#DIV/0!</v>
      </c>
      <c r="E190" s="429" t="e">
        <f t="shared" si="64"/>
        <v>#DIV/0!</v>
      </c>
      <c r="F190" s="429" t="e">
        <f t="shared" si="65"/>
        <v>#DIV/0!</v>
      </c>
      <c r="G190" s="429" t="e">
        <f t="shared" si="66"/>
        <v>#DIV/0!</v>
      </c>
      <c r="H190" s="429" t="e">
        <f t="shared" si="67"/>
        <v>#DIV/0!</v>
      </c>
      <c r="I190" s="3"/>
    </row>
    <row r="191" spans="1:9" ht="12.75">
      <c r="A191" s="423" t="s">
        <v>38</v>
      </c>
      <c r="B191" s="429" t="e">
        <f t="shared" si="61"/>
        <v>#DIV/0!</v>
      </c>
      <c r="C191" s="429" t="e">
        <f t="shared" si="62"/>
        <v>#DIV/0!</v>
      </c>
      <c r="D191" s="429" t="e">
        <f t="shared" si="63"/>
        <v>#DIV/0!</v>
      </c>
      <c r="E191" s="429" t="e">
        <f t="shared" si="64"/>
        <v>#DIV/0!</v>
      </c>
      <c r="F191" s="429" t="e">
        <f t="shared" si="65"/>
        <v>#DIV/0!</v>
      </c>
      <c r="G191" s="429" t="e">
        <f t="shared" si="66"/>
        <v>#DIV/0!</v>
      </c>
      <c r="H191" s="429" t="e">
        <f t="shared" si="67"/>
        <v>#DIV/0!</v>
      </c>
      <c r="I191" s="3"/>
    </row>
    <row r="192" spans="1:9" ht="12.75">
      <c r="A192" s="423" t="s">
        <v>34</v>
      </c>
      <c r="B192" s="429" t="e">
        <f t="shared" si="61"/>
        <v>#DIV/0!</v>
      </c>
      <c r="C192" s="429" t="e">
        <f t="shared" si="62"/>
        <v>#DIV/0!</v>
      </c>
      <c r="D192" s="429" t="e">
        <f t="shared" si="63"/>
        <v>#DIV/0!</v>
      </c>
      <c r="E192" s="429" t="e">
        <f t="shared" si="64"/>
        <v>#DIV/0!</v>
      </c>
      <c r="F192" s="429" t="e">
        <f t="shared" si="65"/>
        <v>#DIV/0!</v>
      </c>
      <c r="G192" s="429" t="e">
        <f t="shared" si="66"/>
        <v>#DIV/0!</v>
      </c>
      <c r="H192" s="429" t="e">
        <f t="shared" si="67"/>
        <v>#DIV/0!</v>
      </c>
      <c r="I192" s="3"/>
    </row>
    <row r="193" spans="1:9" ht="13.5" thickBot="1">
      <c r="A193" s="424" t="s">
        <v>24</v>
      </c>
      <c r="B193" s="430" t="e">
        <f t="shared" si="61"/>
        <v>#DIV/0!</v>
      </c>
      <c r="C193" s="430" t="e">
        <f t="shared" si="62"/>
        <v>#DIV/0!</v>
      </c>
      <c r="D193" s="430" t="e">
        <f t="shared" si="63"/>
        <v>#DIV/0!</v>
      </c>
      <c r="E193" s="430" t="e">
        <f t="shared" si="64"/>
        <v>#DIV/0!</v>
      </c>
      <c r="F193" s="430" t="e">
        <f t="shared" si="65"/>
        <v>#DIV/0!</v>
      </c>
      <c r="G193" s="430" t="e">
        <f t="shared" si="66"/>
        <v>#DIV/0!</v>
      </c>
      <c r="H193" s="430" t="e">
        <f t="shared" si="67"/>
        <v>#DIV/0!</v>
      </c>
      <c r="I193" s="3"/>
    </row>
    <row r="194" spans="3:4" ht="12.75">
      <c r="C194" s="83"/>
      <c r="D194" s="83"/>
    </row>
    <row r="195" spans="1:4" ht="16.5" thickBot="1">
      <c r="A195" s="522" t="s">
        <v>49</v>
      </c>
      <c r="C195" s="83"/>
      <c r="D195" s="83"/>
    </row>
    <row r="196" spans="1:9" ht="12.75">
      <c r="A196" s="418" t="s">
        <v>17</v>
      </c>
      <c r="B196" s="418" t="s">
        <v>18</v>
      </c>
      <c r="C196" s="532" t="s">
        <v>180</v>
      </c>
      <c r="D196" s="532" t="s">
        <v>181</v>
      </c>
      <c r="E196" s="421" t="s">
        <v>19</v>
      </c>
      <c r="F196" s="418" t="s">
        <v>20</v>
      </c>
      <c r="G196" s="418" t="s">
        <v>21</v>
      </c>
      <c r="H196" s="418" t="s">
        <v>22</v>
      </c>
      <c r="I196" s="418" t="s">
        <v>23</v>
      </c>
    </row>
    <row r="197" spans="1:9" ht="51.75" customHeight="1" thickBot="1">
      <c r="A197" s="419"/>
      <c r="B197" s="420" t="s">
        <v>66</v>
      </c>
      <c r="C197" s="533" t="s">
        <v>184</v>
      </c>
      <c r="D197" s="533" t="s">
        <v>185</v>
      </c>
      <c r="E197" s="422" t="s">
        <v>67</v>
      </c>
      <c r="F197" s="420" t="s">
        <v>64</v>
      </c>
      <c r="G197" s="420" t="s">
        <v>68</v>
      </c>
      <c r="H197" s="420" t="s">
        <v>71</v>
      </c>
      <c r="I197" s="420"/>
    </row>
    <row r="198" spans="1:9" ht="12.75">
      <c r="A198" s="423" t="s">
        <v>35</v>
      </c>
      <c r="B198" s="28"/>
      <c r="C198" s="534"/>
      <c r="D198" s="534"/>
      <c r="E198" s="28"/>
      <c r="F198" s="28"/>
      <c r="G198" s="28"/>
      <c r="H198" s="28"/>
      <c r="I198" s="28"/>
    </row>
    <row r="199" spans="1:9" ht="12.75">
      <c r="A199" s="423" t="s">
        <v>36</v>
      </c>
      <c r="B199" s="27"/>
      <c r="C199" s="535"/>
      <c r="D199" s="535"/>
      <c r="E199" s="27"/>
      <c r="F199" s="28"/>
      <c r="G199" s="28"/>
      <c r="H199" s="28"/>
      <c r="I199" s="28"/>
    </row>
    <row r="200" spans="1:9" ht="12.75">
      <c r="A200" s="423" t="s">
        <v>37</v>
      </c>
      <c r="B200" s="27"/>
      <c r="C200" s="535"/>
      <c r="D200" s="535"/>
      <c r="E200" s="27"/>
      <c r="F200" s="28"/>
      <c r="G200" s="28"/>
      <c r="H200" s="28"/>
      <c r="I200" s="28"/>
    </row>
    <row r="201" spans="1:9" ht="12.75">
      <c r="A201" s="423" t="s">
        <v>38</v>
      </c>
      <c r="B201" s="27"/>
      <c r="C201" s="535"/>
      <c r="D201" s="535"/>
      <c r="E201" s="27"/>
      <c r="F201" s="28"/>
      <c r="G201" s="28"/>
      <c r="H201" s="28"/>
      <c r="I201" s="28"/>
    </row>
    <row r="202" spans="1:9" ht="12.75">
      <c r="A202" s="423" t="s">
        <v>34</v>
      </c>
      <c r="B202" s="27"/>
      <c r="C202" s="535"/>
      <c r="D202" s="535"/>
      <c r="E202" s="27"/>
      <c r="F202" s="28"/>
      <c r="G202" s="28"/>
      <c r="H202" s="28"/>
      <c r="I202" s="28"/>
    </row>
    <row r="203" spans="1:9" ht="13.5" thickBot="1">
      <c r="A203" s="424" t="s">
        <v>24</v>
      </c>
      <c r="B203" s="29"/>
      <c r="C203" s="536"/>
      <c r="D203" s="537"/>
      <c r="E203" s="59"/>
      <c r="F203" s="30"/>
      <c r="G203" s="30"/>
      <c r="H203" s="30"/>
      <c r="I203" s="31"/>
    </row>
    <row r="204" spans="1:9" ht="13.5" thickBot="1">
      <c r="A204" s="425" t="s">
        <v>17</v>
      </c>
      <c r="B204" s="427" t="s">
        <v>25</v>
      </c>
      <c r="C204" s="431" t="s">
        <v>186</v>
      </c>
      <c r="D204" s="431" t="s">
        <v>187</v>
      </c>
      <c r="E204" s="431" t="s">
        <v>155</v>
      </c>
      <c r="F204" s="427" t="s">
        <v>26</v>
      </c>
      <c r="G204" s="427" t="s">
        <v>27</v>
      </c>
      <c r="H204" s="427" t="s">
        <v>28</v>
      </c>
      <c r="I204" s="3"/>
    </row>
    <row r="205" spans="1:9" ht="12.75">
      <c r="A205" s="426" t="s">
        <v>35</v>
      </c>
      <c r="B205" s="428" t="e">
        <f aca="true" t="shared" si="68" ref="B205:B210">B198/F198*1000</f>
        <v>#DIV/0!</v>
      </c>
      <c r="C205" s="538" t="e">
        <f aca="true" t="shared" si="69" ref="C205:C210">SUM(C198:C198/G198*1000)</f>
        <v>#DIV/0!</v>
      </c>
      <c r="D205" s="538" t="e">
        <f aca="true" t="shared" si="70" ref="D205:D210">D198/G198*1000</f>
        <v>#DIV/0!</v>
      </c>
      <c r="E205" s="428" t="e">
        <f aca="true" t="shared" si="71" ref="E205:E210">SUM(E198:E198/H198*1000)</f>
        <v>#DIV/0!</v>
      </c>
      <c r="F205" s="428" t="e">
        <f aca="true" t="shared" si="72" ref="F205:F210">(F198/I198)*100</f>
        <v>#DIV/0!</v>
      </c>
      <c r="G205" s="428" t="e">
        <f aca="true" t="shared" si="73" ref="G205:G210">(G198/I198)*100</f>
        <v>#DIV/0!</v>
      </c>
      <c r="H205" s="428" t="e">
        <f aca="true" t="shared" si="74" ref="H205:H210">(H198/I198)*100</f>
        <v>#DIV/0!</v>
      </c>
      <c r="I205" s="3"/>
    </row>
    <row r="206" spans="1:9" ht="12.75">
      <c r="A206" s="423" t="s">
        <v>36</v>
      </c>
      <c r="B206" s="429" t="e">
        <f t="shared" si="68"/>
        <v>#DIV/0!</v>
      </c>
      <c r="C206" s="429" t="e">
        <f t="shared" si="69"/>
        <v>#DIV/0!</v>
      </c>
      <c r="D206" s="429" t="e">
        <f t="shared" si="70"/>
        <v>#DIV/0!</v>
      </c>
      <c r="E206" s="429" t="e">
        <f t="shared" si="71"/>
        <v>#DIV/0!</v>
      </c>
      <c r="F206" s="429" t="e">
        <f t="shared" si="72"/>
        <v>#DIV/0!</v>
      </c>
      <c r="G206" s="429" t="e">
        <f t="shared" si="73"/>
        <v>#DIV/0!</v>
      </c>
      <c r="H206" s="429" t="e">
        <f t="shared" si="74"/>
        <v>#DIV/0!</v>
      </c>
      <c r="I206" s="3"/>
    </row>
    <row r="207" spans="1:9" ht="12.75">
      <c r="A207" s="423" t="s">
        <v>37</v>
      </c>
      <c r="B207" s="429" t="e">
        <f t="shared" si="68"/>
        <v>#DIV/0!</v>
      </c>
      <c r="C207" s="429" t="e">
        <f t="shared" si="69"/>
        <v>#DIV/0!</v>
      </c>
      <c r="D207" s="429" t="e">
        <f t="shared" si="70"/>
        <v>#DIV/0!</v>
      </c>
      <c r="E207" s="429" t="e">
        <f t="shared" si="71"/>
        <v>#DIV/0!</v>
      </c>
      <c r="F207" s="429" t="e">
        <f t="shared" si="72"/>
        <v>#DIV/0!</v>
      </c>
      <c r="G207" s="429" t="e">
        <f t="shared" si="73"/>
        <v>#DIV/0!</v>
      </c>
      <c r="H207" s="429" t="e">
        <f t="shared" si="74"/>
        <v>#DIV/0!</v>
      </c>
      <c r="I207" s="3"/>
    </row>
    <row r="208" spans="1:9" ht="12.75">
      <c r="A208" s="423" t="s">
        <v>38</v>
      </c>
      <c r="B208" s="429" t="e">
        <f t="shared" si="68"/>
        <v>#DIV/0!</v>
      </c>
      <c r="C208" s="429" t="e">
        <f t="shared" si="69"/>
        <v>#DIV/0!</v>
      </c>
      <c r="D208" s="429" t="e">
        <f t="shared" si="70"/>
        <v>#DIV/0!</v>
      </c>
      <c r="E208" s="429" t="e">
        <f t="shared" si="71"/>
        <v>#DIV/0!</v>
      </c>
      <c r="F208" s="429" t="e">
        <f t="shared" si="72"/>
        <v>#DIV/0!</v>
      </c>
      <c r="G208" s="429" t="e">
        <f t="shared" si="73"/>
        <v>#DIV/0!</v>
      </c>
      <c r="H208" s="429" t="e">
        <f t="shared" si="74"/>
        <v>#DIV/0!</v>
      </c>
      <c r="I208" s="3"/>
    </row>
    <row r="209" spans="1:9" ht="12.75">
      <c r="A209" s="423" t="s">
        <v>34</v>
      </c>
      <c r="B209" s="429" t="e">
        <f t="shared" si="68"/>
        <v>#DIV/0!</v>
      </c>
      <c r="C209" s="429" t="e">
        <f t="shared" si="69"/>
        <v>#DIV/0!</v>
      </c>
      <c r="D209" s="429" t="e">
        <f t="shared" si="70"/>
        <v>#DIV/0!</v>
      </c>
      <c r="E209" s="429" t="e">
        <f t="shared" si="71"/>
        <v>#DIV/0!</v>
      </c>
      <c r="F209" s="429" t="e">
        <f t="shared" si="72"/>
        <v>#DIV/0!</v>
      </c>
      <c r="G209" s="429" t="e">
        <f t="shared" si="73"/>
        <v>#DIV/0!</v>
      </c>
      <c r="H209" s="429" t="e">
        <f t="shared" si="74"/>
        <v>#DIV/0!</v>
      </c>
      <c r="I209" s="3"/>
    </row>
    <row r="210" spans="1:9" ht="13.5" thickBot="1">
      <c r="A210" s="424" t="s">
        <v>24</v>
      </c>
      <c r="B210" s="430" t="e">
        <f t="shared" si="68"/>
        <v>#DIV/0!</v>
      </c>
      <c r="C210" s="430" t="e">
        <f t="shared" si="69"/>
        <v>#DIV/0!</v>
      </c>
      <c r="D210" s="430" t="e">
        <f t="shared" si="70"/>
        <v>#DIV/0!</v>
      </c>
      <c r="E210" s="430" t="e">
        <f t="shared" si="71"/>
        <v>#DIV/0!</v>
      </c>
      <c r="F210" s="430" t="e">
        <f t="shared" si="72"/>
        <v>#DIV/0!</v>
      </c>
      <c r="G210" s="430" t="e">
        <f t="shared" si="73"/>
        <v>#DIV/0!</v>
      </c>
      <c r="H210" s="430" t="e">
        <f t="shared" si="74"/>
        <v>#DIV/0!</v>
      </c>
      <c r="I210" s="3"/>
    </row>
    <row r="211" spans="3:4" ht="12.75">
      <c r="C211" s="83"/>
      <c r="D211" s="83"/>
    </row>
    <row r="212" spans="1:9" ht="16.5" thickBot="1">
      <c r="A212" s="522" t="s">
        <v>50</v>
      </c>
      <c r="B212" s="26"/>
      <c r="C212" s="108"/>
      <c r="D212" s="108"/>
      <c r="E212" s="26"/>
      <c r="F212" s="26"/>
      <c r="G212" s="26"/>
      <c r="H212" s="26"/>
      <c r="I212" s="26"/>
    </row>
    <row r="213" spans="1:9" ht="12.75">
      <c r="A213" s="418" t="s">
        <v>17</v>
      </c>
      <c r="B213" s="418" t="s">
        <v>18</v>
      </c>
      <c r="C213" s="532" t="s">
        <v>180</v>
      </c>
      <c r="D213" s="532" t="s">
        <v>181</v>
      </c>
      <c r="E213" s="421" t="s">
        <v>19</v>
      </c>
      <c r="F213" s="418" t="s">
        <v>20</v>
      </c>
      <c r="G213" s="418" t="s">
        <v>21</v>
      </c>
      <c r="H213" s="418" t="s">
        <v>22</v>
      </c>
      <c r="I213" s="418" t="s">
        <v>23</v>
      </c>
    </row>
    <row r="214" spans="1:9" ht="51.75" customHeight="1" thickBot="1">
      <c r="A214" s="419"/>
      <c r="B214" s="420" t="s">
        <v>66</v>
      </c>
      <c r="C214" s="533" t="s">
        <v>184</v>
      </c>
      <c r="D214" s="533" t="s">
        <v>185</v>
      </c>
      <c r="E214" s="422" t="s">
        <v>67</v>
      </c>
      <c r="F214" s="420" t="s">
        <v>64</v>
      </c>
      <c r="G214" s="420" t="s">
        <v>68</v>
      </c>
      <c r="H214" s="420" t="s">
        <v>71</v>
      </c>
      <c r="I214" s="420"/>
    </row>
    <row r="215" spans="1:9" ht="12.75">
      <c r="A215" s="423" t="s">
        <v>35</v>
      </c>
      <c r="B215" s="28"/>
      <c r="C215" s="534"/>
      <c r="D215" s="534"/>
      <c r="E215" s="28"/>
      <c r="F215" s="28"/>
      <c r="G215" s="28"/>
      <c r="H215" s="28"/>
      <c r="I215" s="28"/>
    </row>
    <row r="216" spans="1:9" ht="12.75">
      <c r="A216" s="423" t="s">
        <v>36</v>
      </c>
      <c r="B216" s="27"/>
      <c r="C216" s="535"/>
      <c r="D216" s="535"/>
      <c r="E216" s="27"/>
      <c r="F216" s="28"/>
      <c r="G216" s="28"/>
      <c r="H216" s="28"/>
      <c r="I216" s="28"/>
    </row>
    <row r="217" spans="1:9" ht="12.75">
      <c r="A217" s="423" t="s">
        <v>37</v>
      </c>
      <c r="B217" s="27"/>
      <c r="C217" s="535"/>
      <c r="D217" s="535"/>
      <c r="E217" s="27"/>
      <c r="F217" s="28"/>
      <c r="G217" s="28"/>
      <c r="H217" s="28"/>
      <c r="I217" s="28"/>
    </row>
    <row r="218" spans="1:9" ht="12.75">
      <c r="A218" s="423" t="s">
        <v>38</v>
      </c>
      <c r="B218" s="27"/>
      <c r="C218" s="535"/>
      <c r="D218" s="535"/>
      <c r="E218" s="27"/>
      <c r="F218" s="28"/>
      <c r="G218" s="28"/>
      <c r="H218" s="28"/>
      <c r="I218" s="28"/>
    </row>
    <row r="219" spans="1:9" ht="12.75">
      <c r="A219" s="423" t="s">
        <v>34</v>
      </c>
      <c r="B219" s="27"/>
      <c r="C219" s="535"/>
      <c r="D219" s="535"/>
      <c r="E219" s="27"/>
      <c r="F219" s="28"/>
      <c r="G219" s="28"/>
      <c r="H219" s="28"/>
      <c r="I219" s="28"/>
    </row>
    <row r="220" spans="1:9" ht="13.5" thickBot="1">
      <c r="A220" s="424" t="s">
        <v>24</v>
      </c>
      <c r="B220" s="29"/>
      <c r="C220" s="536"/>
      <c r="D220" s="537"/>
      <c r="E220" s="59"/>
      <c r="F220" s="30"/>
      <c r="G220" s="30"/>
      <c r="H220" s="30"/>
      <c r="I220" s="31"/>
    </row>
    <row r="221" spans="1:9" ht="13.5" thickBot="1">
      <c r="A221" s="425" t="s">
        <v>17</v>
      </c>
      <c r="B221" s="427" t="s">
        <v>25</v>
      </c>
      <c r="C221" s="431" t="s">
        <v>186</v>
      </c>
      <c r="D221" s="431" t="s">
        <v>187</v>
      </c>
      <c r="E221" s="431" t="s">
        <v>155</v>
      </c>
      <c r="F221" s="427" t="s">
        <v>26</v>
      </c>
      <c r="G221" s="427" t="s">
        <v>27</v>
      </c>
      <c r="H221" s="427" t="s">
        <v>28</v>
      </c>
      <c r="I221" s="3"/>
    </row>
    <row r="222" spans="1:9" ht="12.75">
      <c r="A222" s="426" t="s">
        <v>35</v>
      </c>
      <c r="B222" s="428" t="e">
        <f aca="true" t="shared" si="75" ref="B222:B227">B215/F215*1000</f>
        <v>#DIV/0!</v>
      </c>
      <c r="C222" s="538" t="e">
        <f aca="true" t="shared" si="76" ref="C222:C227">SUM(C215:C215/G215*1000)</f>
        <v>#DIV/0!</v>
      </c>
      <c r="D222" s="538" t="e">
        <f aca="true" t="shared" si="77" ref="D222:D227">D215/G215*1000</f>
        <v>#DIV/0!</v>
      </c>
      <c r="E222" s="428" t="e">
        <f aca="true" t="shared" si="78" ref="E222:E227">SUM(E215:E215/H215*1000)</f>
        <v>#DIV/0!</v>
      </c>
      <c r="F222" s="428" t="e">
        <f aca="true" t="shared" si="79" ref="F222:F227">(F215/I215)*100</f>
        <v>#DIV/0!</v>
      </c>
      <c r="G222" s="428" t="e">
        <f aca="true" t="shared" si="80" ref="G222:G227">(G215/I215)*100</f>
        <v>#DIV/0!</v>
      </c>
      <c r="H222" s="428" t="e">
        <f aca="true" t="shared" si="81" ref="H222:H227">(H215/I215)*100</f>
        <v>#DIV/0!</v>
      </c>
      <c r="I222" s="3"/>
    </row>
    <row r="223" spans="1:9" ht="12.75">
      <c r="A223" s="423" t="s">
        <v>36</v>
      </c>
      <c r="B223" s="429" t="e">
        <f t="shared" si="75"/>
        <v>#DIV/0!</v>
      </c>
      <c r="C223" s="429" t="e">
        <f t="shared" si="76"/>
        <v>#DIV/0!</v>
      </c>
      <c r="D223" s="429" t="e">
        <f t="shared" si="77"/>
        <v>#DIV/0!</v>
      </c>
      <c r="E223" s="429" t="e">
        <f t="shared" si="78"/>
        <v>#DIV/0!</v>
      </c>
      <c r="F223" s="429" t="e">
        <f t="shared" si="79"/>
        <v>#DIV/0!</v>
      </c>
      <c r="G223" s="429" t="e">
        <f t="shared" si="80"/>
        <v>#DIV/0!</v>
      </c>
      <c r="H223" s="429" t="e">
        <f t="shared" si="81"/>
        <v>#DIV/0!</v>
      </c>
      <c r="I223" s="3"/>
    </row>
    <row r="224" spans="1:9" ht="12.75">
      <c r="A224" s="423" t="s">
        <v>37</v>
      </c>
      <c r="B224" s="429" t="e">
        <f t="shared" si="75"/>
        <v>#DIV/0!</v>
      </c>
      <c r="C224" s="429" t="e">
        <f t="shared" si="76"/>
        <v>#DIV/0!</v>
      </c>
      <c r="D224" s="429" t="e">
        <f t="shared" si="77"/>
        <v>#DIV/0!</v>
      </c>
      <c r="E224" s="429" t="e">
        <f t="shared" si="78"/>
        <v>#DIV/0!</v>
      </c>
      <c r="F224" s="429" t="e">
        <f t="shared" si="79"/>
        <v>#DIV/0!</v>
      </c>
      <c r="G224" s="429" t="e">
        <f t="shared" si="80"/>
        <v>#DIV/0!</v>
      </c>
      <c r="H224" s="429" t="e">
        <f t="shared" si="81"/>
        <v>#DIV/0!</v>
      </c>
      <c r="I224" s="3"/>
    </row>
    <row r="225" spans="1:9" ht="12.75">
      <c r="A225" s="423" t="s">
        <v>38</v>
      </c>
      <c r="B225" s="429" t="e">
        <f t="shared" si="75"/>
        <v>#DIV/0!</v>
      </c>
      <c r="C225" s="429" t="e">
        <f t="shared" si="76"/>
        <v>#DIV/0!</v>
      </c>
      <c r="D225" s="429" t="e">
        <f t="shared" si="77"/>
        <v>#DIV/0!</v>
      </c>
      <c r="E225" s="429" t="e">
        <f t="shared" si="78"/>
        <v>#DIV/0!</v>
      </c>
      <c r="F225" s="429" t="e">
        <f t="shared" si="79"/>
        <v>#DIV/0!</v>
      </c>
      <c r="G225" s="429" t="e">
        <f t="shared" si="80"/>
        <v>#DIV/0!</v>
      </c>
      <c r="H225" s="429" t="e">
        <f t="shared" si="81"/>
        <v>#DIV/0!</v>
      </c>
      <c r="I225" s="3"/>
    </row>
    <row r="226" spans="1:9" ht="12.75">
      <c r="A226" s="423" t="s">
        <v>34</v>
      </c>
      <c r="B226" s="429" t="e">
        <f t="shared" si="75"/>
        <v>#DIV/0!</v>
      </c>
      <c r="C226" s="429" t="e">
        <f t="shared" si="76"/>
        <v>#DIV/0!</v>
      </c>
      <c r="D226" s="429" t="e">
        <f t="shared" si="77"/>
        <v>#DIV/0!</v>
      </c>
      <c r="E226" s="429" t="e">
        <f t="shared" si="78"/>
        <v>#DIV/0!</v>
      </c>
      <c r="F226" s="429" t="e">
        <f t="shared" si="79"/>
        <v>#DIV/0!</v>
      </c>
      <c r="G226" s="429" t="e">
        <f t="shared" si="80"/>
        <v>#DIV/0!</v>
      </c>
      <c r="H226" s="429" t="e">
        <f t="shared" si="81"/>
        <v>#DIV/0!</v>
      </c>
      <c r="I226" s="3"/>
    </row>
    <row r="227" spans="1:9" ht="13.5" thickBot="1">
      <c r="A227" s="424" t="s">
        <v>24</v>
      </c>
      <c r="B227" s="430" t="e">
        <f t="shared" si="75"/>
        <v>#DIV/0!</v>
      </c>
      <c r="C227" s="430" t="e">
        <f t="shared" si="76"/>
        <v>#DIV/0!</v>
      </c>
      <c r="D227" s="430" t="e">
        <f t="shared" si="77"/>
        <v>#DIV/0!</v>
      </c>
      <c r="E227" s="430" t="e">
        <f t="shared" si="78"/>
        <v>#DIV/0!</v>
      </c>
      <c r="F227" s="430" t="e">
        <f t="shared" si="79"/>
        <v>#DIV/0!</v>
      </c>
      <c r="G227" s="430" t="e">
        <f t="shared" si="80"/>
        <v>#DIV/0!</v>
      </c>
      <c r="H227" s="430" t="e">
        <f t="shared" si="81"/>
        <v>#DIV/0!</v>
      </c>
      <c r="I227" s="3"/>
    </row>
    <row r="228" ht="13.5" thickBot="1"/>
    <row r="229" spans="1:9" ht="16.5" thickBot="1">
      <c r="A229" s="523" t="s">
        <v>14</v>
      </c>
      <c r="B229" s="523" t="s">
        <v>59</v>
      </c>
      <c r="C229" s="527"/>
      <c r="D229" s="527"/>
      <c r="E229" s="527"/>
      <c r="F229" s="527"/>
      <c r="G229" s="527"/>
      <c r="H229" s="527"/>
      <c r="I229" s="528"/>
    </row>
    <row r="230" spans="1:9" ht="12.75">
      <c r="A230" s="418" t="s">
        <v>17</v>
      </c>
      <c r="B230" s="434" t="s">
        <v>18</v>
      </c>
      <c r="C230" s="539" t="s">
        <v>180</v>
      </c>
      <c r="D230" s="539" t="s">
        <v>181</v>
      </c>
      <c r="E230" s="437" t="s">
        <v>19</v>
      </c>
      <c r="F230" s="434" t="s">
        <v>20</v>
      </c>
      <c r="G230" s="434" t="s">
        <v>21</v>
      </c>
      <c r="H230" s="434" t="s">
        <v>22</v>
      </c>
      <c r="I230" s="434" t="s">
        <v>23</v>
      </c>
    </row>
    <row r="231" spans="1:9" ht="51.75" customHeight="1" thickBot="1">
      <c r="A231" s="434"/>
      <c r="B231" s="436" t="s">
        <v>66</v>
      </c>
      <c r="C231" s="533" t="s">
        <v>184</v>
      </c>
      <c r="D231" s="533" t="s">
        <v>185</v>
      </c>
      <c r="E231" s="422" t="s">
        <v>67</v>
      </c>
      <c r="F231" s="436" t="s">
        <v>64</v>
      </c>
      <c r="G231" s="436" t="s">
        <v>68</v>
      </c>
      <c r="H231" s="436" t="s">
        <v>71</v>
      </c>
      <c r="I231" s="436"/>
    </row>
    <row r="232" spans="1:9" ht="12.75">
      <c r="A232" s="426" t="s">
        <v>35</v>
      </c>
      <c r="B232" s="87">
        <f aca="true" t="shared" si="82" ref="B232:I235">B28+B45+B62+B79+B96+B113+B130+B147+B164+B181+B198+B215</f>
        <v>0</v>
      </c>
      <c r="C232" s="546">
        <f>C28+C45+C62+C79+C96+C113+C130+C147+C164+C181+C198+C215</f>
        <v>0</v>
      </c>
      <c r="D232" s="546">
        <f>D28+D45+D62+D79+D96+D113+D130+D147+D164+D181+D198+D215</f>
        <v>0</v>
      </c>
      <c r="E232" s="87">
        <f>E28+E45+E62+E79+E96+E113+E130+E147+E164+E181+E198+E215</f>
        <v>0</v>
      </c>
      <c r="F232" s="87">
        <f t="shared" si="82"/>
        <v>0</v>
      </c>
      <c r="G232" s="87">
        <f t="shared" si="82"/>
        <v>0</v>
      </c>
      <c r="H232" s="87">
        <f t="shared" si="82"/>
        <v>0</v>
      </c>
      <c r="I232" s="87">
        <f t="shared" si="82"/>
        <v>0</v>
      </c>
    </row>
    <row r="233" spans="1:9" ht="12.75">
      <c r="A233" s="424" t="s">
        <v>36</v>
      </c>
      <c r="B233" s="88">
        <f t="shared" si="82"/>
        <v>0</v>
      </c>
      <c r="C233" s="547">
        <f t="shared" si="82"/>
        <v>0</v>
      </c>
      <c r="D233" s="547">
        <f>D29+D46+D63+D80+D97+D114+D131+D148+D165+D182+D199+D216</f>
        <v>0</v>
      </c>
      <c r="E233" s="88">
        <f t="shared" si="82"/>
        <v>0</v>
      </c>
      <c r="F233" s="88">
        <f t="shared" si="82"/>
        <v>0</v>
      </c>
      <c r="G233" s="88">
        <f t="shared" si="82"/>
        <v>0</v>
      </c>
      <c r="H233" s="88">
        <f t="shared" si="82"/>
        <v>0</v>
      </c>
      <c r="I233" s="88">
        <f t="shared" si="82"/>
        <v>0</v>
      </c>
    </row>
    <row r="234" spans="1:9" ht="12.75">
      <c r="A234" s="424" t="s">
        <v>37</v>
      </c>
      <c r="B234" s="88">
        <f t="shared" si="82"/>
        <v>0</v>
      </c>
      <c r="C234" s="547">
        <f t="shared" si="82"/>
        <v>0</v>
      </c>
      <c r="D234" s="547">
        <f>D30+D47+D64+D81+D98+D115+D132+D149+D166+D183+D200+D217</f>
        <v>0</v>
      </c>
      <c r="E234" s="88">
        <f t="shared" si="82"/>
        <v>0</v>
      </c>
      <c r="F234" s="88">
        <f t="shared" si="82"/>
        <v>0</v>
      </c>
      <c r="G234" s="88">
        <f t="shared" si="82"/>
        <v>0</v>
      </c>
      <c r="H234" s="88">
        <f t="shared" si="82"/>
        <v>0</v>
      </c>
      <c r="I234" s="88">
        <f t="shared" si="82"/>
        <v>0</v>
      </c>
    </row>
    <row r="235" spans="1:9" ht="13.5" thickBot="1">
      <c r="A235" s="435" t="s">
        <v>38</v>
      </c>
      <c r="B235" s="89">
        <f t="shared" si="82"/>
        <v>0</v>
      </c>
      <c r="C235" s="548">
        <f t="shared" si="82"/>
        <v>0</v>
      </c>
      <c r="D235" s="548">
        <f>D31+D48+D65+D82+D99+D116+D133+D150+D167+D184+D201+D218</f>
        <v>0</v>
      </c>
      <c r="E235" s="89">
        <f t="shared" si="82"/>
        <v>0</v>
      </c>
      <c r="F235" s="89">
        <f t="shared" si="82"/>
        <v>0</v>
      </c>
      <c r="G235" s="89">
        <f t="shared" si="82"/>
        <v>0</v>
      </c>
      <c r="H235" s="89">
        <f t="shared" si="82"/>
        <v>0</v>
      </c>
      <c r="I235" s="89">
        <f t="shared" si="82"/>
        <v>0</v>
      </c>
    </row>
    <row r="236" spans="1:9" ht="12.75">
      <c r="A236" s="81" t="s">
        <v>81</v>
      </c>
      <c r="B236" s="90">
        <f aca="true" t="shared" si="83" ref="B236:H236">SUM(B232:B235)</f>
        <v>0</v>
      </c>
      <c r="C236" s="540">
        <f t="shared" si="83"/>
        <v>0</v>
      </c>
      <c r="D236" s="540">
        <f t="shared" si="83"/>
        <v>0</v>
      </c>
      <c r="E236" s="90">
        <f t="shared" si="83"/>
        <v>0</v>
      </c>
      <c r="F236" s="90">
        <f t="shared" si="83"/>
        <v>0</v>
      </c>
      <c r="G236" s="90">
        <f t="shared" si="83"/>
        <v>0</v>
      </c>
      <c r="H236" s="90">
        <f t="shared" si="83"/>
        <v>0</v>
      </c>
      <c r="I236" s="90">
        <f>SUM(I232:I235)</f>
        <v>0</v>
      </c>
    </row>
    <row r="237" spans="1:9" ht="12.75">
      <c r="A237" s="79" t="s">
        <v>34</v>
      </c>
      <c r="B237" s="91">
        <f aca="true" t="shared" si="84" ref="B237:H238">B32+B49+B66+B83+B100+B117+B134+B151+B168+B185+B202+B219</f>
        <v>0</v>
      </c>
      <c r="C237" s="541">
        <f t="shared" si="84"/>
        <v>0</v>
      </c>
      <c r="D237" s="541">
        <f t="shared" si="84"/>
        <v>0</v>
      </c>
      <c r="E237" s="91">
        <f t="shared" si="84"/>
        <v>0</v>
      </c>
      <c r="F237" s="91">
        <f t="shared" si="84"/>
        <v>0</v>
      </c>
      <c r="G237" s="91">
        <f t="shared" si="84"/>
        <v>0</v>
      </c>
      <c r="H237" s="91">
        <f t="shared" si="84"/>
        <v>0</v>
      </c>
      <c r="I237" s="91">
        <f>I32+I49+I66+I83+I100+I117+I134+I151+I168+I185+I202+I219</f>
        <v>0</v>
      </c>
    </row>
    <row r="238" spans="1:9" ht="13.5" thickBot="1">
      <c r="A238" s="80" t="s">
        <v>24</v>
      </c>
      <c r="B238" s="92">
        <f t="shared" si="84"/>
        <v>0</v>
      </c>
      <c r="C238" s="542">
        <f t="shared" si="84"/>
        <v>0</v>
      </c>
      <c r="D238" s="542">
        <f t="shared" si="84"/>
        <v>0</v>
      </c>
      <c r="E238" s="92">
        <f t="shared" si="84"/>
        <v>0</v>
      </c>
      <c r="F238" s="92">
        <f t="shared" si="84"/>
        <v>0</v>
      </c>
      <c r="G238" s="92">
        <f t="shared" si="84"/>
        <v>0</v>
      </c>
      <c r="H238" s="92">
        <f t="shared" si="84"/>
        <v>0</v>
      </c>
      <c r="I238" s="92">
        <f>I33+I50+I67+I84+I101+I118+I135+I152+I169+I186+I203+I220</f>
        <v>0</v>
      </c>
    </row>
    <row r="239" spans="1:9" ht="13.5" thickBot="1">
      <c r="A239" s="425" t="s">
        <v>17</v>
      </c>
      <c r="B239" s="427" t="s">
        <v>25</v>
      </c>
      <c r="C239" s="431" t="s">
        <v>186</v>
      </c>
      <c r="D239" s="431" t="s">
        <v>187</v>
      </c>
      <c r="E239" s="431" t="s">
        <v>155</v>
      </c>
      <c r="F239" s="427" t="s">
        <v>26</v>
      </c>
      <c r="G239" s="427" t="s">
        <v>27</v>
      </c>
      <c r="H239" s="427" t="s">
        <v>28</v>
      </c>
      <c r="I239" s="78"/>
    </row>
    <row r="240" spans="1:9" ht="12.75">
      <c r="A240" s="426" t="s">
        <v>35</v>
      </c>
      <c r="B240" s="428" t="e">
        <f aca="true" t="shared" si="85" ref="B240:C243">B232/F232*1000</f>
        <v>#DIV/0!</v>
      </c>
      <c r="C240" s="428" t="e">
        <f t="shared" si="85"/>
        <v>#DIV/0!</v>
      </c>
      <c r="D240" s="428" t="e">
        <f aca="true" t="shared" si="86" ref="D240:E243">D232/G232*1000</f>
        <v>#DIV/0!</v>
      </c>
      <c r="E240" s="428" t="e">
        <f t="shared" si="86"/>
        <v>#DIV/0!</v>
      </c>
      <c r="F240" s="428" t="e">
        <f>(F232/I232)*100</f>
        <v>#DIV/0!</v>
      </c>
      <c r="G240" s="428" t="e">
        <f>(G232/I232)*100</f>
        <v>#DIV/0!</v>
      </c>
      <c r="H240" s="428" t="e">
        <f>(H232/I232)*100</f>
        <v>#DIV/0!</v>
      </c>
      <c r="I240" s="78"/>
    </row>
    <row r="241" spans="1:9" ht="12.75">
      <c r="A241" s="423" t="s">
        <v>36</v>
      </c>
      <c r="B241" s="429" t="e">
        <f t="shared" si="85"/>
        <v>#DIV/0!</v>
      </c>
      <c r="C241" s="429" t="e">
        <f t="shared" si="85"/>
        <v>#DIV/0!</v>
      </c>
      <c r="D241" s="429" t="e">
        <f t="shared" si="86"/>
        <v>#DIV/0!</v>
      </c>
      <c r="E241" s="429" t="e">
        <f t="shared" si="86"/>
        <v>#DIV/0!</v>
      </c>
      <c r="F241" s="429" t="e">
        <f>(F233/I233)*100</f>
        <v>#DIV/0!</v>
      </c>
      <c r="G241" s="429" t="e">
        <f>(G233/I233)*100</f>
        <v>#DIV/0!</v>
      </c>
      <c r="H241" s="429" t="e">
        <f>(H233/I233)*100</f>
        <v>#DIV/0!</v>
      </c>
      <c r="I241" s="78"/>
    </row>
    <row r="242" spans="1:9" ht="12.75">
      <c r="A242" s="423" t="s">
        <v>37</v>
      </c>
      <c r="B242" s="429" t="e">
        <f t="shared" si="85"/>
        <v>#DIV/0!</v>
      </c>
      <c r="C242" s="429" t="e">
        <f t="shared" si="85"/>
        <v>#DIV/0!</v>
      </c>
      <c r="D242" s="429" t="e">
        <f t="shared" si="86"/>
        <v>#DIV/0!</v>
      </c>
      <c r="E242" s="429" t="e">
        <f t="shared" si="86"/>
        <v>#DIV/0!</v>
      </c>
      <c r="F242" s="429" t="e">
        <f>(F234/I234)*100</f>
        <v>#DIV/0!</v>
      </c>
      <c r="G242" s="429" t="e">
        <f>(G234/I234)*100</f>
        <v>#DIV/0!</v>
      </c>
      <c r="H242" s="429" t="e">
        <f>(H234/I234)*100</f>
        <v>#DIV/0!</v>
      </c>
      <c r="I242" s="78"/>
    </row>
    <row r="243" spans="1:9" ht="13.5" thickBot="1">
      <c r="A243" s="432" t="s">
        <v>38</v>
      </c>
      <c r="B243" s="430" t="e">
        <f t="shared" si="85"/>
        <v>#DIV/0!</v>
      </c>
      <c r="C243" s="430" t="e">
        <f t="shared" si="85"/>
        <v>#DIV/0!</v>
      </c>
      <c r="D243" s="430" t="e">
        <f t="shared" si="86"/>
        <v>#DIV/0!</v>
      </c>
      <c r="E243" s="430" t="e">
        <f t="shared" si="86"/>
        <v>#DIV/0!</v>
      </c>
      <c r="F243" s="433" t="e">
        <f>(F235/I235)*100</f>
        <v>#DIV/0!</v>
      </c>
      <c r="G243" s="433" t="e">
        <f>(G235/I235)*100</f>
        <v>#DIV/0!</v>
      </c>
      <c r="H243" s="433" t="e">
        <f>(H235/I235)*100</f>
        <v>#DIV/0!</v>
      </c>
      <c r="I243" s="78"/>
    </row>
    <row r="244" spans="1:9" ht="12.75">
      <c r="A244" s="81" t="s">
        <v>81</v>
      </c>
      <c r="B244" s="94" t="e">
        <f aca="true" t="shared" si="87" ref="B244:C246">B236/F236*1000</f>
        <v>#DIV/0!</v>
      </c>
      <c r="C244" s="543" t="e">
        <f t="shared" si="87"/>
        <v>#DIV/0!</v>
      </c>
      <c r="D244" s="543" t="e">
        <f aca="true" t="shared" si="88" ref="D244:E246">D236/G236*1000</f>
        <v>#DIV/0!</v>
      </c>
      <c r="E244" s="94" t="e">
        <f t="shared" si="88"/>
        <v>#DIV/0!</v>
      </c>
      <c r="F244" s="94" t="e">
        <f>F236/I236*100</f>
        <v>#DIV/0!</v>
      </c>
      <c r="G244" s="94" t="e">
        <f>G236/I236*100</f>
        <v>#DIV/0!</v>
      </c>
      <c r="H244" s="94" t="e">
        <f>H236/I236*100</f>
        <v>#DIV/0!</v>
      </c>
      <c r="I244" s="78"/>
    </row>
    <row r="245" spans="1:9" ht="12.75">
      <c r="A245" s="79" t="s">
        <v>34</v>
      </c>
      <c r="B245" s="95" t="e">
        <f t="shared" si="87"/>
        <v>#DIV/0!</v>
      </c>
      <c r="C245" s="544" t="e">
        <f t="shared" si="87"/>
        <v>#DIV/0!</v>
      </c>
      <c r="D245" s="544" t="e">
        <f t="shared" si="88"/>
        <v>#DIV/0!</v>
      </c>
      <c r="E245" s="95" t="e">
        <f t="shared" si="88"/>
        <v>#DIV/0!</v>
      </c>
      <c r="F245" s="95" t="e">
        <f>F237/I237*100</f>
        <v>#DIV/0!</v>
      </c>
      <c r="G245" s="95" t="e">
        <f>G237/I237*100</f>
        <v>#DIV/0!</v>
      </c>
      <c r="H245" s="95" t="e">
        <f>H237/I237*100</f>
        <v>#DIV/0!</v>
      </c>
      <c r="I245" s="78"/>
    </row>
    <row r="246" spans="1:9" ht="13.5" thickBot="1">
      <c r="A246" s="80" t="s">
        <v>24</v>
      </c>
      <c r="B246" s="96" t="e">
        <f t="shared" si="87"/>
        <v>#DIV/0!</v>
      </c>
      <c r="C246" s="545" t="e">
        <f t="shared" si="87"/>
        <v>#DIV/0!</v>
      </c>
      <c r="D246" s="545" t="e">
        <f t="shared" si="88"/>
        <v>#DIV/0!</v>
      </c>
      <c r="E246" s="96" t="e">
        <f t="shared" si="88"/>
        <v>#DIV/0!</v>
      </c>
      <c r="F246" s="96" t="e">
        <f>F238/I238*100</f>
        <v>#DIV/0!</v>
      </c>
      <c r="G246" s="96" t="e">
        <f>G238/I238*100</f>
        <v>#DIV/0!</v>
      </c>
      <c r="H246" s="96" t="e">
        <f>H238/I238*100</f>
        <v>#DIV/0!</v>
      </c>
      <c r="I246" s="78"/>
    </row>
  </sheetData>
  <sheetProtection selectLockedCells="1"/>
  <printOptions/>
  <pageMargins left="0.1968503937007874" right="0.1968503937007874" top="0.5905511811023623" bottom="0" header="0.5118110236220472" footer="0.5118110236220472"/>
  <pageSetup horizontalDpi="300" verticalDpi="300" orientation="landscape" paperSize="9" scale="85" r:id="rId1"/>
  <headerFooter alignWithMargins="0">
    <oddHeader xml:space="preserve">&amp;CDivisão de Infecção Hospitalar - Planilha 2 </oddHeader>
    <oddFooter>&amp;R&amp;P de &amp;N - &amp;D</oddFooter>
  </headerFooter>
  <rowBreaks count="13" manualBreakCount="13">
    <brk id="23" max="255" man="1"/>
    <brk id="40" max="255" man="1"/>
    <brk id="57" max="255" man="1"/>
    <brk id="74" max="255" man="1"/>
    <brk id="91" max="255" man="1"/>
    <brk id="108" max="255" man="1"/>
    <brk id="125" max="255" man="1"/>
    <brk id="142" max="255" man="1"/>
    <brk id="159" max="255" man="1"/>
    <brk id="176" max="255" man="1"/>
    <brk id="193" max="255" man="1"/>
    <brk id="210" max="255" man="1"/>
    <brk id="22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15"/>
  <sheetViews>
    <sheetView zoomScale="80" zoomScaleNormal="80" zoomScalePageLayoutView="0" workbookViewId="0" topLeftCell="A15">
      <selection activeCell="H46" sqref="H46"/>
    </sheetView>
  </sheetViews>
  <sheetFormatPr defaultColWidth="9.140625" defaultRowHeight="12.75"/>
  <cols>
    <col min="1" max="1" width="18.57421875" style="20" customWidth="1"/>
    <col min="2" max="2" width="22.140625" style="20" customWidth="1"/>
    <col min="3" max="4" width="22.00390625" style="20" customWidth="1"/>
    <col min="5" max="5" width="20.8515625" style="20" customWidth="1"/>
    <col min="6" max="6" width="19.57421875" style="20" customWidth="1"/>
    <col min="7" max="7" width="17.28125" style="20" customWidth="1"/>
    <col min="8" max="16384" width="9.140625" style="20" customWidth="1"/>
  </cols>
  <sheetData>
    <row r="1" spans="1:7" ht="19.5" thickBot="1" thickTop="1">
      <c r="A1" s="213" t="s">
        <v>224</v>
      </c>
      <c r="B1" s="214"/>
      <c r="C1" s="214"/>
      <c r="D1" s="214"/>
      <c r="E1" s="214"/>
      <c r="F1" s="214"/>
      <c r="G1" s="215"/>
    </row>
    <row r="2" spans="1:7" ht="18.75" thickBot="1">
      <c r="A2" s="216" t="s">
        <v>51</v>
      </c>
      <c r="B2" s="93"/>
      <c r="C2" s="93"/>
      <c r="D2" s="32"/>
      <c r="E2" s="32"/>
      <c r="F2" s="32"/>
      <c r="G2" s="217"/>
    </row>
    <row r="3" spans="1:7" ht="15.75" thickBot="1">
      <c r="A3" s="225" t="s">
        <v>193</v>
      </c>
      <c r="B3" s="33"/>
      <c r="C3" s="33"/>
      <c r="D3" s="33"/>
      <c r="E3" s="33"/>
      <c r="F3" s="33"/>
      <c r="G3" s="226"/>
    </row>
    <row r="4" spans="1:7" ht="6" customHeight="1" thickBot="1">
      <c r="A4" s="218"/>
      <c r="B4" s="23"/>
      <c r="C4" s="23"/>
      <c r="D4" s="23"/>
      <c r="E4" s="23"/>
      <c r="F4" s="23"/>
      <c r="G4" s="235"/>
    </row>
    <row r="5" spans="1:7" ht="15.75" thickBot="1">
      <c r="A5" s="236" t="s">
        <v>29</v>
      </c>
      <c r="B5" s="34"/>
      <c r="C5" s="34"/>
      <c r="D5" s="34"/>
      <c r="E5" s="34"/>
      <c r="F5" s="34"/>
      <c r="G5" s="237"/>
    </row>
    <row r="6" spans="1:7" ht="14.25">
      <c r="A6" s="238" t="s">
        <v>188</v>
      </c>
      <c r="B6" s="35"/>
      <c r="C6" s="35"/>
      <c r="D6" s="35"/>
      <c r="E6" s="35"/>
      <c r="F6" s="35"/>
      <c r="G6" s="239"/>
    </row>
    <row r="7" spans="1:7" ht="15">
      <c r="A7" s="549" t="s">
        <v>220</v>
      </c>
      <c r="B7" s="550"/>
      <c r="C7" s="550"/>
      <c r="D7" s="550"/>
      <c r="E7" s="550"/>
      <c r="F7" s="550"/>
      <c r="G7" s="551"/>
    </row>
    <row r="8" spans="1:7" ht="15">
      <c r="A8" s="549" t="s">
        <v>244</v>
      </c>
      <c r="B8" s="550"/>
      <c r="C8" s="550"/>
      <c r="D8" s="550"/>
      <c r="E8" s="550"/>
      <c r="F8" s="550"/>
      <c r="G8" s="551"/>
    </row>
    <row r="9" spans="1:7" ht="14.25">
      <c r="A9" s="240" t="s">
        <v>152</v>
      </c>
      <c r="B9" s="36"/>
      <c r="C9" s="36"/>
      <c r="D9" s="36"/>
      <c r="E9" s="36"/>
      <c r="F9" s="36"/>
      <c r="G9" s="241"/>
    </row>
    <row r="10" spans="1:7" ht="15" thickBot="1">
      <c r="A10" s="240" t="s">
        <v>153</v>
      </c>
      <c r="B10" s="36"/>
      <c r="C10" s="36"/>
      <c r="D10" s="36"/>
      <c r="E10" s="36"/>
      <c r="F10" s="36"/>
      <c r="G10" s="241"/>
    </row>
    <row r="11" spans="1:7" ht="15.75" thickBot="1">
      <c r="A11" s="236" t="s">
        <v>16</v>
      </c>
      <c r="B11" s="34"/>
      <c r="C11" s="34"/>
      <c r="D11" s="34"/>
      <c r="E11" s="34"/>
      <c r="F11" s="34"/>
      <c r="G11" s="237"/>
    </row>
    <row r="12" spans="1:7" ht="15">
      <c r="A12" s="242" t="s">
        <v>60</v>
      </c>
      <c r="B12" s="37"/>
      <c r="C12" s="37"/>
      <c r="D12" s="37"/>
      <c r="E12" s="37"/>
      <c r="F12" s="37"/>
      <c r="G12" s="243"/>
    </row>
    <row r="13" spans="1:7" ht="15">
      <c r="A13" s="549" t="s">
        <v>192</v>
      </c>
      <c r="B13" s="552"/>
      <c r="C13" s="552"/>
      <c r="D13" s="552"/>
      <c r="E13" s="552"/>
      <c r="F13" s="552"/>
      <c r="G13" s="553"/>
    </row>
    <row r="14" spans="1:7" ht="15">
      <c r="A14" s="242" t="s">
        <v>198</v>
      </c>
      <c r="B14" s="37"/>
      <c r="C14" s="37"/>
      <c r="D14" s="37"/>
      <c r="E14" s="37"/>
      <c r="F14" s="37"/>
      <c r="G14" s="243"/>
    </row>
    <row r="15" spans="1:7" ht="15.75" thickBot="1">
      <c r="A15" s="244" t="s">
        <v>199</v>
      </c>
      <c r="B15" s="38"/>
      <c r="C15" s="38"/>
      <c r="D15" s="38"/>
      <c r="E15" s="38"/>
      <c r="F15" s="38"/>
      <c r="G15" s="245"/>
    </row>
    <row r="16" spans="1:7" ht="6" customHeight="1" thickBot="1">
      <c r="A16" s="229"/>
      <c r="B16" s="24"/>
      <c r="C16" s="24"/>
      <c r="D16" s="24"/>
      <c r="E16" s="24"/>
      <c r="F16" s="24"/>
      <c r="G16" s="224"/>
    </row>
    <row r="17" spans="1:7" ht="15.75" thickBot="1">
      <c r="A17" s="232" t="s">
        <v>52</v>
      </c>
      <c r="B17" s="233"/>
      <c r="C17" s="233"/>
      <c r="D17" s="233"/>
      <c r="E17" s="233"/>
      <c r="F17" s="233"/>
      <c r="G17" s="234"/>
    </row>
    <row r="18" spans="1:7" ht="14.25" customHeight="1" thickTop="1">
      <c r="A18" s="39"/>
      <c r="B18" s="39"/>
      <c r="C18" s="39"/>
      <c r="D18" s="39"/>
      <c r="E18" s="39"/>
      <c r="F18" s="39"/>
      <c r="G18" s="39"/>
    </row>
    <row r="19" spans="1:7" ht="18.75" customHeight="1" thickBot="1">
      <c r="A19" s="522" t="s">
        <v>39</v>
      </c>
      <c r="B19" s="82"/>
      <c r="C19" s="82"/>
      <c r="D19" s="25"/>
      <c r="E19" s="25"/>
      <c r="F19" s="25"/>
      <c r="G19" s="25"/>
    </row>
    <row r="20" spans="1:7" ht="12.75">
      <c r="A20" s="726" t="s">
        <v>191</v>
      </c>
      <c r="B20" s="438" t="s">
        <v>18</v>
      </c>
      <c r="C20" s="554" t="s">
        <v>180</v>
      </c>
      <c r="D20" s="554" t="s">
        <v>181</v>
      </c>
      <c r="E20" s="438" t="s">
        <v>20</v>
      </c>
      <c r="F20" s="438" t="s">
        <v>21</v>
      </c>
      <c r="G20" s="446" t="s">
        <v>23</v>
      </c>
    </row>
    <row r="21" spans="1:7" ht="34.5" thickBot="1">
      <c r="A21" s="727"/>
      <c r="B21" s="439" t="s">
        <v>63</v>
      </c>
      <c r="C21" s="555" t="s">
        <v>189</v>
      </c>
      <c r="D21" s="555" t="s">
        <v>190</v>
      </c>
      <c r="E21" s="439" t="s">
        <v>64</v>
      </c>
      <c r="F21" s="439" t="s">
        <v>65</v>
      </c>
      <c r="G21" s="447"/>
    </row>
    <row r="22" spans="1:7" ht="12.75">
      <c r="A22" s="440" t="s">
        <v>175</v>
      </c>
      <c r="B22" s="155"/>
      <c r="C22" s="562"/>
      <c r="D22" s="562"/>
      <c r="E22" s="155"/>
      <c r="F22" s="155"/>
      <c r="G22" s="156"/>
    </row>
    <row r="23" spans="1:7" ht="12.75">
      <c r="A23" s="441" t="s">
        <v>176</v>
      </c>
      <c r="B23" s="157"/>
      <c r="C23" s="563"/>
      <c r="D23" s="563"/>
      <c r="E23" s="157"/>
      <c r="F23" s="157"/>
      <c r="G23" s="157"/>
    </row>
    <row r="24" spans="1:7" ht="12.75">
      <c r="A24" s="441" t="s">
        <v>177</v>
      </c>
      <c r="B24" s="157"/>
      <c r="C24" s="563"/>
      <c r="D24" s="563"/>
      <c r="E24" s="157"/>
      <c r="F24" s="157"/>
      <c r="G24" s="157"/>
    </row>
    <row r="25" spans="1:7" ht="12.75">
      <c r="A25" s="441" t="s">
        <v>178</v>
      </c>
      <c r="B25" s="157"/>
      <c r="C25" s="563"/>
      <c r="D25" s="563"/>
      <c r="E25" s="157"/>
      <c r="F25" s="157"/>
      <c r="G25" s="157"/>
    </row>
    <row r="26" spans="1:7" ht="13.5" thickBot="1">
      <c r="A26" s="442" t="s">
        <v>179</v>
      </c>
      <c r="B26" s="158"/>
      <c r="C26" s="564"/>
      <c r="D26" s="564"/>
      <c r="E26" s="158"/>
      <c r="F26" s="158"/>
      <c r="G26" s="158"/>
    </row>
    <row r="27" spans="1:7" ht="13.5" thickBot="1">
      <c r="A27" s="443" t="s">
        <v>61</v>
      </c>
      <c r="B27" s="444" t="s">
        <v>25</v>
      </c>
      <c r="C27" s="561" t="s">
        <v>186</v>
      </c>
      <c r="D27" s="561" t="s">
        <v>187</v>
      </c>
      <c r="E27" s="448" t="s">
        <v>26</v>
      </c>
      <c r="F27" s="448" t="s">
        <v>27</v>
      </c>
      <c r="G27" s="3"/>
    </row>
    <row r="28" spans="1:7" ht="12.75">
      <c r="A28" s="440" t="s">
        <v>175</v>
      </c>
      <c r="B28" s="445" t="e">
        <f>B22/E22*1000</f>
        <v>#DIV/0!</v>
      </c>
      <c r="C28" s="445" t="e">
        <f>C22/F22*1000</f>
        <v>#DIV/0!</v>
      </c>
      <c r="D28" s="445" t="e">
        <f>D22/F22*1000</f>
        <v>#DIV/0!</v>
      </c>
      <c r="E28" s="449" t="e">
        <f>E22/G22*100</f>
        <v>#DIV/0!</v>
      </c>
      <c r="F28" s="449" t="e">
        <f>F22/G22*100</f>
        <v>#DIV/0!</v>
      </c>
      <c r="G28" s="3"/>
    </row>
    <row r="29" spans="1:7" ht="12.75">
      <c r="A29" s="441" t="s">
        <v>176</v>
      </c>
      <c r="B29" s="429" t="e">
        <f>B23/E23*1000</f>
        <v>#DIV/0!</v>
      </c>
      <c r="C29" s="558" t="e">
        <f>SUM(C23:D23/F23*1000)</f>
        <v>#DIV/0!</v>
      </c>
      <c r="D29" s="558" t="e">
        <f>D23/F23*1000</f>
        <v>#DIV/0!</v>
      </c>
      <c r="E29" s="429" t="e">
        <f>E23/G23*100</f>
        <v>#DIV/0!</v>
      </c>
      <c r="F29" s="429" t="e">
        <f>F23/G23*100</f>
        <v>#DIV/0!</v>
      </c>
      <c r="G29" s="3"/>
    </row>
    <row r="30" spans="1:7" ht="12.75">
      <c r="A30" s="441" t="s">
        <v>177</v>
      </c>
      <c r="B30" s="429" t="e">
        <f>B24/E24*1000</f>
        <v>#DIV/0!</v>
      </c>
      <c r="C30" s="558" t="e">
        <f>SUM(C24:D24/F24*1000)</f>
        <v>#DIV/0!</v>
      </c>
      <c r="D30" s="558" t="e">
        <f>D24/F24*1000</f>
        <v>#DIV/0!</v>
      </c>
      <c r="E30" s="429" t="e">
        <f>E24/G24*100</f>
        <v>#DIV/0!</v>
      </c>
      <c r="F30" s="429" t="e">
        <f>F24/G24*100</f>
        <v>#DIV/0!</v>
      </c>
      <c r="G30" s="3"/>
    </row>
    <row r="31" spans="1:7" ht="12.75">
      <c r="A31" s="441" t="s">
        <v>178</v>
      </c>
      <c r="B31" s="429" t="e">
        <f>B25/E25*1000</f>
        <v>#DIV/0!</v>
      </c>
      <c r="C31" s="558" t="e">
        <f>SUM(C25:D25/F25*1000)</f>
        <v>#DIV/0!</v>
      </c>
      <c r="D31" s="558" t="e">
        <f>D25/F25*1000</f>
        <v>#DIV/0!</v>
      </c>
      <c r="E31" s="429" t="e">
        <f>E25/G25*100</f>
        <v>#DIV/0!</v>
      </c>
      <c r="F31" s="429" t="e">
        <f>F25/G25*100</f>
        <v>#DIV/0!</v>
      </c>
      <c r="G31" s="3"/>
    </row>
    <row r="32" spans="1:7" ht="13.5" thickBot="1">
      <c r="A32" s="442" t="s">
        <v>179</v>
      </c>
      <c r="B32" s="430" t="e">
        <f>B26/E26*1000</f>
        <v>#DIV/0!</v>
      </c>
      <c r="C32" s="559" t="e">
        <f>SUM(C26:D26/F26*1000)</f>
        <v>#DIV/0!</v>
      </c>
      <c r="D32" s="559" t="e">
        <f>D26/F26*1000</f>
        <v>#DIV/0!</v>
      </c>
      <c r="E32" s="430" t="e">
        <f>E26/G26*100</f>
        <v>#DIV/0!</v>
      </c>
      <c r="F32" s="430" t="e">
        <f>F26/G26*100</f>
        <v>#DIV/0!</v>
      </c>
      <c r="G32" s="3"/>
    </row>
    <row r="33" spans="3:4" ht="12.75">
      <c r="C33" s="83"/>
      <c r="D33" s="83"/>
    </row>
    <row r="34" spans="1:4" ht="16.5" thickBot="1">
      <c r="A34" s="522" t="s">
        <v>40</v>
      </c>
      <c r="B34" s="83"/>
      <c r="C34" s="83"/>
      <c r="D34" s="83"/>
    </row>
    <row r="35" spans="1:7" ht="12.75" customHeight="1">
      <c r="A35" s="726" t="s">
        <v>191</v>
      </c>
      <c r="B35" s="438" t="s">
        <v>18</v>
      </c>
      <c r="C35" s="554" t="s">
        <v>180</v>
      </c>
      <c r="D35" s="554" t="s">
        <v>181</v>
      </c>
      <c r="E35" s="438" t="s">
        <v>20</v>
      </c>
      <c r="F35" s="438" t="s">
        <v>21</v>
      </c>
      <c r="G35" s="446" t="s">
        <v>23</v>
      </c>
    </row>
    <row r="36" spans="1:7" ht="34.5" thickBot="1">
      <c r="A36" s="727"/>
      <c r="B36" s="439" t="s">
        <v>63</v>
      </c>
      <c r="C36" s="555" t="s">
        <v>189</v>
      </c>
      <c r="D36" s="555" t="s">
        <v>190</v>
      </c>
      <c r="E36" s="439" t="s">
        <v>64</v>
      </c>
      <c r="F36" s="439" t="s">
        <v>65</v>
      </c>
      <c r="G36" s="447"/>
    </row>
    <row r="37" spans="1:7" ht="12.75">
      <c r="A37" s="440" t="s">
        <v>175</v>
      </c>
      <c r="B37" s="155"/>
      <c r="C37" s="562"/>
      <c r="D37" s="562"/>
      <c r="E37" s="155"/>
      <c r="F37" s="155"/>
      <c r="G37" s="156"/>
    </row>
    <row r="38" spans="1:7" ht="12.75">
      <c r="A38" s="441" t="s">
        <v>176</v>
      </c>
      <c r="B38" s="157"/>
      <c r="C38" s="563"/>
      <c r="D38" s="563"/>
      <c r="E38" s="157"/>
      <c r="F38" s="157"/>
      <c r="G38" s="157"/>
    </row>
    <row r="39" spans="1:7" ht="12.75">
      <c r="A39" s="441" t="s">
        <v>177</v>
      </c>
      <c r="B39" s="157"/>
      <c r="C39" s="563"/>
      <c r="D39" s="563"/>
      <c r="E39" s="157"/>
      <c r="F39" s="157"/>
      <c r="G39" s="157"/>
    </row>
    <row r="40" spans="1:7" ht="12.75">
      <c r="A40" s="441" t="s">
        <v>178</v>
      </c>
      <c r="B40" s="157"/>
      <c r="C40" s="563"/>
      <c r="D40" s="563"/>
      <c r="E40" s="157"/>
      <c r="F40" s="157"/>
      <c r="G40" s="157"/>
    </row>
    <row r="41" spans="1:7" ht="13.5" thickBot="1">
      <c r="A41" s="442" t="s">
        <v>179</v>
      </c>
      <c r="B41" s="158"/>
      <c r="C41" s="564"/>
      <c r="D41" s="564"/>
      <c r="E41" s="158"/>
      <c r="F41" s="158"/>
      <c r="G41" s="158"/>
    </row>
    <row r="42" spans="1:7" ht="13.5" thickBot="1">
      <c r="A42" s="443" t="s">
        <v>61</v>
      </c>
      <c r="B42" s="444" t="s">
        <v>25</v>
      </c>
      <c r="C42" s="561" t="s">
        <v>186</v>
      </c>
      <c r="D42" s="561" t="s">
        <v>187</v>
      </c>
      <c r="E42" s="448" t="s">
        <v>26</v>
      </c>
      <c r="F42" s="448" t="s">
        <v>27</v>
      </c>
      <c r="G42" s="3"/>
    </row>
    <row r="43" spans="1:7" ht="12.75">
      <c r="A43" s="440" t="s">
        <v>175</v>
      </c>
      <c r="B43" s="445" t="e">
        <f>B37/E37*1000</f>
        <v>#DIV/0!</v>
      </c>
      <c r="C43" s="445" t="e">
        <f>C37/F37*1000</f>
        <v>#DIV/0!</v>
      </c>
      <c r="D43" s="445" t="e">
        <f>D37/F37*1000</f>
        <v>#DIV/0!</v>
      </c>
      <c r="E43" s="449" t="e">
        <f>E37/G37*100</f>
        <v>#DIV/0!</v>
      </c>
      <c r="F43" s="449" t="e">
        <f>F37/G37*100</f>
        <v>#DIV/0!</v>
      </c>
      <c r="G43" s="3"/>
    </row>
    <row r="44" spans="1:7" ht="12.75">
      <c r="A44" s="441" t="s">
        <v>176</v>
      </c>
      <c r="B44" s="429" t="e">
        <f>B38/E38*1000</f>
        <v>#DIV/0!</v>
      </c>
      <c r="C44" s="558" t="e">
        <f>SUM(C38:D38/F38*1000)</f>
        <v>#DIV/0!</v>
      </c>
      <c r="D44" s="558" t="e">
        <f>D38/F38*1000</f>
        <v>#DIV/0!</v>
      </c>
      <c r="E44" s="429" t="e">
        <f>E38/G38*100</f>
        <v>#DIV/0!</v>
      </c>
      <c r="F44" s="429" t="e">
        <f>F38/G38*100</f>
        <v>#DIV/0!</v>
      </c>
      <c r="G44" s="3"/>
    </row>
    <row r="45" spans="1:7" ht="12.75">
      <c r="A45" s="441" t="s">
        <v>177</v>
      </c>
      <c r="B45" s="429" t="e">
        <f>B39/E39*1000</f>
        <v>#DIV/0!</v>
      </c>
      <c r="C45" s="558" t="e">
        <f>SUM(C39:D39/F39*1000)</f>
        <v>#DIV/0!</v>
      </c>
      <c r="D45" s="558" t="e">
        <f>D39/F39*1000</f>
        <v>#DIV/0!</v>
      </c>
      <c r="E45" s="429" t="e">
        <f>E39/G39*100</f>
        <v>#DIV/0!</v>
      </c>
      <c r="F45" s="429" t="e">
        <f>F39/G39*100</f>
        <v>#DIV/0!</v>
      </c>
      <c r="G45" s="3"/>
    </row>
    <row r="46" spans="1:7" ht="12.75">
      <c r="A46" s="441" t="s">
        <v>178</v>
      </c>
      <c r="B46" s="429" t="e">
        <f>B40/E40*1000</f>
        <v>#DIV/0!</v>
      </c>
      <c r="C46" s="558" t="e">
        <f>SUM(C40:D40/F40*1000)</f>
        <v>#DIV/0!</v>
      </c>
      <c r="D46" s="558" t="e">
        <f>D40/F40*1000</f>
        <v>#DIV/0!</v>
      </c>
      <c r="E46" s="429" t="e">
        <f>E40/G40*100</f>
        <v>#DIV/0!</v>
      </c>
      <c r="F46" s="429" t="e">
        <f>F40/G40*100</f>
        <v>#DIV/0!</v>
      </c>
      <c r="G46" s="3"/>
    </row>
    <row r="47" spans="1:7" ht="13.5" thickBot="1">
      <c r="A47" s="442" t="s">
        <v>179</v>
      </c>
      <c r="B47" s="430" t="e">
        <f>B41/E41*1000</f>
        <v>#DIV/0!</v>
      </c>
      <c r="C47" s="559" t="e">
        <f>SUM(C41:D41/F41*1000)</f>
        <v>#DIV/0!</v>
      </c>
      <c r="D47" s="559" t="e">
        <f>D41/F41*1000</f>
        <v>#DIV/0!</v>
      </c>
      <c r="E47" s="430" t="e">
        <f>E41/G41*100</f>
        <v>#DIV/0!</v>
      </c>
      <c r="F47" s="430" t="e">
        <f>F41/G41*100</f>
        <v>#DIV/0!</v>
      </c>
      <c r="G47" s="3"/>
    </row>
    <row r="48" spans="1:7" ht="12.75">
      <c r="A48" s="67"/>
      <c r="B48" s="68"/>
      <c r="C48" s="109"/>
      <c r="D48" s="110"/>
      <c r="E48" s="68"/>
      <c r="F48" s="68"/>
      <c r="G48" s="3"/>
    </row>
    <row r="49" spans="1:4" ht="16.5" thickBot="1">
      <c r="A49" s="522" t="s">
        <v>41</v>
      </c>
      <c r="B49" s="83"/>
      <c r="C49" s="83"/>
      <c r="D49" s="83"/>
    </row>
    <row r="50" spans="1:7" ht="12.75" customHeight="1">
      <c r="A50" s="726" t="s">
        <v>191</v>
      </c>
      <c r="B50" s="438" t="s">
        <v>18</v>
      </c>
      <c r="C50" s="554" t="s">
        <v>180</v>
      </c>
      <c r="D50" s="554" t="s">
        <v>181</v>
      </c>
      <c r="E50" s="438" t="s">
        <v>20</v>
      </c>
      <c r="F50" s="438" t="s">
        <v>21</v>
      </c>
      <c r="G50" s="446" t="s">
        <v>23</v>
      </c>
    </row>
    <row r="51" spans="1:7" ht="34.5" thickBot="1">
      <c r="A51" s="727"/>
      <c r="B51" s="439" t="s">
        <v>63</v>
      </c>
      <c r="C51" s="555" t="s">
        <v>189</v>
      </c>
      <c r="D51" s="555" t="s">
        <v>190</v>
      </c>
      <c r="E51" s="439" t="s">
        <v>64</v>
      </c>
      <c r="F51" s="439" t="s">
        <v>65</v>
      </c>
      <c r="G51" s="447"/>
    </row>
    <row r="52" spans="1:7" ht="12.75">
      <c r="A52" s="440" t="s">
        <v>175</v>
      </c>
      <c r="B52" s="155"/>
      <c r="C52" s="562"/>
      <c r="D52" s="562"/>
      <c r="E52" s="155"/>
      <c r="F52" s="155"/>
      <c r="G52" s="156"/>
    </row>
    <row r="53" spans="1:7" ht="12.75">
      <c r="A53" s="441" t="s">
        <v>176</v>
      </c>
      <c r="B53" s="157"/>
      <c r="C53" s="563"/>
      <c r="D53" s="563"/>
      <c r="E53" s="157"/>
      <c r="F53" s="157"/>
      <c r="G53" s="157"/>
    </row>
    <row r="54" spans="1:7" ht="12.75">
      <c r="A54" s="441" t="s">
        <v>177</v>
      </c>
      <c r="B54" s="157"/>
      <c r="C54" s="563"/>
      <c r="D54" s="563"/>
      <c r="E54" s="157"/>
      <c r="F54" s="157"/>
      <c r="G54" s="157"/>
    </row>
    <row r="55" spans="1:7" ht="12.75">
      <c r="A55" s="441" t="s">
        <v>178</v>
      </c>
      <c r="B55" s="157"/>
      <c r="C55" s="563"/>
      <c r="D55" s="563"/>
      <c r="E55" s="157"/>
      <c r="F55" s="157"/>
      <c r="G55" s="157"/>
    </row>
    <row r="56" spans="1:7" ht="13.5" thickBot="1">
      <c r="A56" s="442" t="s">
        <v>179</v>
      </c>
      <c r="B56" s="158"/>
      <c r="C56" s="564"/>
      <c r="D56" s="564"/>
      <c r="E56" s="158"/>
      <c r="F56" s="158"/>
      <c r="G56" s="158"/>
    </row>
    <row r="57" spans="1:7" ht="13.5" thickBot="1">
      <c r="A57" s="443" t="s">
        <v>61</v>
      </c>
      <c r="B57" s="444" t="s">
        <v>25</v>
      </c>
      <c r="C57" s="561" t="s">
        <v>186</v>
      </c>
      <c r="D57" s="561" t="s">
        <v>187</v>
      </c>
      <c r="E57" s="448" t="s">
        <v>26</v>
      </c>
      <c r="F57" s="448" t="s">
        <v>27</v>
      </c>
      <c r="G57" s="3"/>
    </row>
    <row r="58" spans="1:7" ht="12.75">
      <c r="A58" s="440" t="s">
        <v>175</v>
      </c>
      <c r="B58" s="445" t="e">
        <f>B52/E52*1000</f>
        <v>#DIV/0!</v>
      </c>
      <c r="C58" s="445" t="e">
        <f>C52/F52*1000</f>
        <v>#DIV/0!</v>
      </c>
      <c r="D58" s="445" t="e">
        <f>D52/F52*1000</f>
        <v>#DIV/0!</v>
      </c>
      <c r="E58" s="449" t="e">
        <f>E52/G52*100</f>
        <v>#DIV/0!</v>
      </c>
      <c r="F58" s="449" t="e">
        <f>F52/G52*100</f>
        <v>#DIV/0!</v>
      </c>
      <c r="G58" s="3"/>
    </row>
    <row r="59" spans="1:7" ht="12.75">
      <c r="A59" s="441" t="s">
        <v>176</v>
      </c>
      <c r="B59" s="429" t="e">
        <f>B53/E53*1000</f>
        <v>#DIV/0!</v>
      </c>
      <c r="C59" s="558" t="e">
        <f>SUM(C53:D53/F53*1000)</f>
        <v>#DIV/0!</v>
      </c>
      <c r="D59" s="558" t="e">
        <f>D53/F53*1000</f>
        <v>#DIV/0!</v>
      </c>
      <c r="E59" s="429" t="e">
        <f>E53/G53*100</f>
        <v>#DIV/0!</v>
      </c>
      <c r="F59" s="429" t="e">
        <f>F53/G53*100</f>
        <v>#DIV/0!</v>
      </c>
      <c r="G59" s="3"/>
    </row>
    <row r="60" spans="1:7" ht="12.75">
      <c r="A60" s="441" t="s">
        <v>177</v>
      </c>
      <c r="B60" s="429" t="e">
        <f>B54/E54*1000</f>
        <v>#DIV/0!</v>
      </c>
      <c r="C60" s="558" t="e">
        <f>SUM(C54:D54/F54*1000)</f>
        <v>#DIV/0!</v>
      </c>
      <c r="D60" s="558" t="e">
        <f>D54/F54*1000</f>
        <v>#DIV/0!</v>
      </c>
      <c r="E60" s="429" t="e">
        <f>E54/G54*100</f>
        <v>#DIV/0!</v>
      </c>
      <c r="F60" s="429" t="e">
        <f>F54/G54*100</f>
        <v>#DIV/0!</v>
      </c>
      <c r="G60" s="3"/>
    </row>
    <row r="61" spans="1:7" ht="12.75">
      <c r="A61" s="441" t="s">
        <v>178</v>
      </c>
      <c r="B61" s="429" t="e">
        <f>B55/E55*1000</f>
        <v>#DIV/0!</v>
      </c>
      <c r="C61" s="558" t="e">
        <f>SUM(C55:D55/F55*1000)</f>
        <v>#DIV/0!</v>
      </c>
      <c r="D61" s="558" t="e">
        <f>D55/F55*1000</f>
        <v>#DIV/0!</v>
      </c>
      <c r="E61" s="429" t="e">
        <f>E55/G55*100</f>
        <v>#DIV/0!</v>
      </c>
      <c r="F61" s="429" t="e">
        <f>F55/G55*100</f>
        <v>#DIV/0!</v>
      </c>
      <c r="G61" s="3"/>
    </row>
    <row r="62" spans="1:7" ht="13.5" thickBot="1">
      <c r="A62" s="442" t="s">
        <v>179</v>
      </c>
      <c r="B62" s="430" t="e">
        <f>B56/E56*1000</f>
        <v>#DIV/0!</v>
      </c>
      <c r="C62" s="559" t="e">
        <f>SUM(C56:D56/F56*1000)</f>
        <v>#DIV/0!</v>
      </c>
      <c r="D62" s="559" t="e">
        <f>D56/F56*1000</f>
        <v>#DIV/0!</v>
      </c>
      <c r="E62" s="430" t="e">
        <f>E56/G56*100</f>
        <v>#DIV/0!</v>
      </c>
      <c r="F62" s="430" t="e">
        <f>F56/G56*100</f>
        <v>#DIV/0!</v>
      </c>
      <c r="G62" s="3"/>
    </row>
    <row r="63" spans="3:4" ht="12.75">
      <c r="C63" s="83"/>
      <c r="D63" s="83"/>
    </row>
    <row r="64" spans="1:4" ht="16.5" thickBot="1">
      <c r="A64" s="522" t="s">
        <v>42</v>
      </c>
      <c r="B64" s="83"/>
      <c r="C64" s="83"/>
      <c r="D64" s="83"/>
    </row>
    <row r="65" spans="1:7" ht="12.75" customHeight="1">
      <c r="A65" s="726" t="s">
        <v>191</v>
      </c>
      <c r="B65" s="438" t="s">
        <v>18</v>
      </c>
      <c r="C65" s="554" t="s">
        <v>180</v>
      </c>
      <c r="D65" s="554" t="s">
        <v>181</v>
      </c>
      <c r="E65" s="438" t="s">
        <v>20</v>
      </c>
      <c r="F65" s="438" t="s">
        <v>21</v>
      </c>
      <c r="G65" s="446" t="s">
        <v>23</v>
      </c>
    </row>
    <row r="66" spans="1:7" ht="34.5" thickBot="1">
      <c r="A66" s="727"/>
      <c r="B66" s="439" t="s">
        <v>63</v>
      </c>
      <c r="C66" s="555" t="s">
        <v>189</v>
      </c>
      <c r="D66" s="555" t="s">
        <v>190</v>
      </c>
      <c r="E66" s="439" t="s">
        <v>64</v>
      </c>
      <c r="F66" s="439" t="s">
        <v>65</v>
      </c>
      <c r="G66" s="447"/>
    </row>
    <row r="67" spans="1:7" ht="12.75">
      <c r="A67" s="440" t="s">
        <v>175</v>
      </c>
      <c r="B67" s="155"/>
      <c r="C67" s="562"/>
      <c r="D67" s="562"/>
      <c r="E67" s="155"/>
      <c r="F67" s="155"/>
      <c r="G67" s="156"/>
    </row>
    <row r="68" spans="1:7" ht="12.75">
      <c r="A68" s="441" t="s">
        <v>176</v>
      </c>
      <c r="B68" s="157"/>
      <c r="C68" s="563"/>
      <c r="D68" s="563"/>
      <c r="E68" s="157"/>
      <c r="F68" s="157"/>
      <c r="G68" s="157"/>
    </row>
    <row r="69" spans="1:7" ht="12.75">
      <c r="A69" s="441" t="s">
        <v>177</v>
      </c>
      <c r="B69" s="157"/>
      <c r="C69" s="563"/>
      <c r="D69" s="563"/>
      <c r="E69" s="157"/>
      <c r="F69" s="157"/>
      <c r="G69" s="157"/>
    </row>
    <row r="70" spans="1:7" ht="12.75">
      <c r="A70" s="441" t="s">
        <v>178</v>
      </c>
      <c r="B70" s="157"/>
      <c r="C70" s="563"/>
      <c r="D70" s="563"/>
      <c r="E70" s="157"/>
      <c r="F70" s="157"/>
      <c r="G70" s="157"/>
    </row>
    <row r="71" spans="1:7" ht="13.5" thickBot="1">
      <c r="A71" s="442" t="s">
        <v>179</v>
      </c>
      <c r="B71" s="158"/>
      <c r="C71" s="564"/>
      <c r="D71" s="564"/>
      <c r="E71" s="158"/>
      <c r="F71" s="158"/>
      <c r="G71" s="158"/>
    </row>
    <row r="72" spans="1:7" ht="13.5" thickBot="1">
      <c r="A72" s="443" t="s">
        <v>61</v>
      </c>
      <c r="B72" s="444" t="s">
        <v>25</v>
      </c>
      <c r="C72" s="561" t="s">
        <v>186</v>
      </c>
      <c r="D72" s="561" t="s">
        <v>187</v>
      </c>
      <c r="E72" s="448" t="s">
        <v>26</v>
      </c>
      <c r="F72" s="448" t="s">
        <v>27</v>
      </c>
      <c r="G72" s="3"/>
    </row>
    <row r="73" spans="1:7" ht="12.75">
      <c r="A73" s="440" t="s">
        <v>175</v>
      </c>
      <c r="B73" s="445" t="e">
        <f>B67/E67*1000</f>
        <v>#DIV/0!</v>
      </c>
      <c r="C73" s="445" t="e">
        <f>C67/F67*1000</f>
        <v>#DIV/0!</v>
      </c>
      <c r="D73" s="445" t="e">
        <f>D67/F67*1000</f>
        <v>#DIV/0!</v>
      </c>
      <c r="E73" s="449" t="e">
        <f>E67/G67*100</f>
        <v>#DIV/0!</v>
      </c>
      <c r="F73" s="449" t="e">
        <f>F67/G67*100</f>
        <v>#DIV/0!</v>
      </c>
      <c r="G73" s="3"/>
    </row>
    <row r="74" spans="1:7" ht="12.75">
      <c r="A74" s="441" t="s">
        <v>176</v>
      </c>
      <c r="B74" s="429" t="e">
        <f>B68/E68*1000</f>
        <v>#DIV/0!</v>
      </c>
      <c r="C74" s="558" t="e">
        <f>SUM(C68:D68/F68*1000)</f>
        <v>#DIV/0!</v>
      </c>
      <c r="D74" s="558" t="e">
        <f>D68/F68*1000</f>
        <v>#DIV/0!</v>
      </c>
      <c r="E74" s="429" t="e">
        <f>E68/G68*100</f>
        <v>#DIV/0!</v>
      </c>
      <c r="F74" s="429" t="e">
        <f>F68/G68*100</f>
        <v>#DIV/0!</v>
      </c>
      <c r="G74" s="3"/>
    </row>
    <row r="75" spans="1:7" ht="12.75">
      <c r="A75" s="441" t="s">
        <v>177</v>
      </c>
      <c r="B75" s="429" t="e">
        <f>B69/E69*1000</f>
        <v>#DIV/0!</v>
      </c>
      <c r="C75" s="558" t="e">
        <f>SUM(C69:D69/F69*1000)</f>
        <v>#DIV/0!</v>
      </c>
      <c r="D75" s="558" t="e">
        <f>D69/F69*1000</f>
        <v>#DIV/0!</v>
      </c>
      <c r="E75" s="429" t="e">
        <f>E69/G69*100</f>
        <v>#DIV/0!</v>
      </c>
      <c r="F75" s="429" t="e">
        <f>F69/G69*100</f>
        <v>#DIV/0!</v>
      </c>
      <c r="G75" s="3"/>
    </row>
    <row r="76" spans="1:7" ht="12.75">
      <c r="A76" s="441" t="s">
        <v>178</v>
      </c>
      <c r="B76" s="429" t="e">
        <f>B70/E70*1000</f>
        <v>#DIV/0!</v>
      </c>
      <c r="C76" s="558" t="e">
        <f>SUM(C70:D70/F70*1000)</f>
        <v>#DIV/0!</v>
      </c>
      <c r="D76" s="558" t="e">
        <f>D70/F70*1000</f>
        <v>#DIV/0!</v>
      </c>
      <c r="E76" s="429" t="e">
        <f>E70/G70*100</f>
        <v>#DIV/0!</v>
      </c>
      <c r="F76" s="429" t="e">
        <f>F70/G70*100</f>
        <v>#DIV/0!</v>
      </c>
      <c r="G76" s="3"/>
    </row>
    <row r="77" spans="1:7" ht="13.5" thickBot="1">
      <c r="A77" s="442" t="s">
        <v>179</v>
      </c>
      <c r="B77" s="430" t="e">
        <f>B71/E71*1000</f>
        <v>#DIV/0!</v>
      </c>
      <c r="C77" s="559" t="e">
        <f>SUM(C71:D71/F71*1000)</f>
        <v>#DIV/0!</v>
      </c>
      <c r="D77" s="559" t="e">
        <f>D71/F71*1000</f>
        <v>#DIV/0!</v>
      </c>
      <c r="E77" s="430" t="e">
        <f>E71/G71*100</f>
        <v>#DIV/0!</v>
      </c>
      <c r="F77" s="430" t="e">
        <f>F71/G71*100</f>
        <v>#DIV/0!</v>
      </c>
      <c r="G77" s="3"/>
    </row>
    <row r="78" spans="3:4" ht="12.75">
      <c r="C78" s="83"/>
      <c r="D78" s="83"/>
    </row>
    <row r="79" spans="1:4" ht="16.5" thickBot="1">
      <c r="A79" s="522" t="s">
        <v>43</v>
      </c>
      <c r="B79" s="83"/>
      <c r="C79" s="83"/>
      <c r="D79" s="83"/>
    </row>
    <row r="80" spans="1:7" ht="15" customHeight="1">
      <c r="A80" s="726" t="s">
        <v>191</v>
      </c>
      <c r="B80" s="438" t="s">
        <v>18</v>
      </c>
      <c r="C80" s="554" t="s">
        <v>180</v>
      </c>
      <c r="D80" s="554" t="s">
        <v>181</v>
      </c>
      <c r="E80" s="438" t="s">
        <v>20</v>
      </c>
      <c r="F80" s="438" t="s">
        <v>21</v>
      </c>
      <c r="G80" s="446" t="s">
        <v>23</v>
      </c>
    </row>
    <row r="81" spans="1:7" ht="34.5" thickBot="1">
      <c r="A81" s="727"/>
      <c r="B81" s="439" t="s">
        <v>63</v>
      </c>
      <c r="C81" s="555" t="s">
        <v>189</v>
      </c>
      <c r="D81" s="555" t="s">
        <v>190</v>
      </c>
      <c r="E81" s="439" t="s">
        <v>64</v>
      </c>
      <c r="F81" s="439" t="s">
        <v>65</v>
      </c>
      <c r="G81" s="447"/>
    </row>
    <row r="82" spans="1:7" ht="12.75">
      <c r="A82" s="440" t="s">
        <v>175</v>
      </c>
      <c r="B82" s="155"/>
      <c r="C82" s="562"/>
      <c r="D82" s="562"/>
      <c r="E82" s="155"/>
      <c r="F82" s="155"/>
      <c r="G82" s="156"/>
    </row>
    <row r="83" spans="1:7" ht="12.75">
      <c r="A83" s="441" t="s">
        <v>176</v>
      </c>
      <c r="B83" s="157"/>
      <c r="C83" s="563"/>
      <c r="D83" s="563"/>
      <c r="E83" s="157"/>
      <c r="F83" s="157"/>
      <c r="G83" s="157"/>
    </row>
    <row r="84" spans="1:7" ht="12.75">
      <c r="A84" s="441" t="s">
        <v>177</v>
      </c>
      <c r="B84" s="157"/>
      <c r="C84" s="563"/>
      <c r="D84" s="563"/>
      <c r="E84" s="157"/>
      <c r="F84" s="157"/>
      <c r="G84" s="157"/>
    </row>
    <row r="85" spans="1:7" ht="12.75">
      <c r="A85" s="441" t="s">
        <v>178</v>
      </c>
      <c r="B85" s="157"/>
      <c r="C85" s="563"/>
      <c r="D85" s="563"/>
      <c r="E85" s="157"/>
      <c r="F85" s="157"/>
      <c r="G85" s="157"/>
    </row>
    <row r="86" spans="1:7" ht="13.5" thickBot="1">
      <c r="A86" s="442" t="s">
        <v>179</v>
      </c>
      <c r="B86" s="158"/>
      <c r="C86" s="564"/>
      <c r="D86" s="564"/>
      <c r="E86" s="158"/>
      <c r="F86" s="158"/>
      <c r="G86" s="158"/>
    </row>
    <row r="87" spans="1:7" ht="13.5" thickBot="1">
      <c r="A87" s="443" t="s">
        <v>61</v>
      </c>
      <c r="B87" s="444" t="s">
        <v>25</v>
      </c>
      <c r="C87" s="561" t="s">
        <v>186</v>
      </c>
      <c r="D87" s="561" t="s">
        <v>187</v>
      </c>
      <c r="E87" s="448" t="s">
        <v>26</v>
      </c>
      <c r="F87" s="448" t="s">
        <v>27</v>
      </c>
      <c r="G87" s="3"/>
    </row>
    <row r="88" spans="1:7" ht="12.75">
      <c r="A88" s="440" t="s">
        <v>175</v>
      </c>
      <c r="B88" s="445" t="e">
        <f>B82/E82*1000</f>
        <v>#DIV/0!</v>
      </c>
      <c r="C88" s="445" t="e">
        <f>C82/F82*1000</f>
        <v>#DIV/0!</v>
      </c>
      <c r="D88" s="445" t="e">
        <f>D82/F82*1000</f>
        <v>#DIV/0!</v>
      </c>
      <c r="E88" s="449" t="e">
        <f>E82/G82*100</f>
        <v>#DIV/0!</v>
      </c>
      <c r="F88" s="449" t="e">
        <f>F82/G82*100</f>
        <v>#DIV/0!</v>
      </c>
      <c r="G88" s="3"/>
    </row>
    <row r="89" spans="1:7" ht="12.75">
      <c r="A89" s="441" t="s">
        <v>176</v>
      </c>
      <c r="B89" s="429" t="e">
        <f>B83/E83*1000</f>
        <v>#DIV/0!</v>
      </c>
      <c r="C89" s="558" t="e">
        <f>SUM(C83:D83/F83*1000)</f>
        <v>#DIV/0!</v>
      </c>
      <c r="D89" s="558" t="e">
        <f>D83/F83*1000</f>
        <v>#DIV/0!</v>
      </c>
      <c r="E89" s="429" t="e">
        <f>E83/G83*100</f>
        <v>#DIV/0!</v>
      </c>
      <c r="F89" s="429" t="e">
        <f>F83/G83*100</f>
        <v>#DIV/0!</v>
      </c>
      <c r="G89" s="3"/>
    </row>
    <row r="90" spans="1:7" ht="12.75">
      <c r="A90" s="441" t="s">
        <v>177</v>
      </c>
      <c r="B90" s="429" t="e">
        <f>B84/E84*1000</f>
        <v>#DIV/0!</v>
      </c>
      <c r="C90" s="558" t="e">
        <f>SUM(C84:D84/F84*1000)</f>
        <v>#DIV/0!</v>
      </c>
      <c r="D90" s="558" t="e">
        <f>D84/F84*1000</f>
        <v>#DIV/0!</v>
      </c>
      <c r="E90" s="429" t="e">
        <f>E84/G84*100</f>
        <v>#DIV/0!</v>
      </c>
      <c r="F90" s="429" t="e">
        <f>F84/G84*100</f>
        <v>#DIV/0!</v>
      </c>
      <c r="G90" s="3"/>
    </row>
    <row r="91" spans="1:7" ht="12.75">
      <c r="A91" s="441" t="s">
        <v>178</v>
      </c>
      <c r="B91" s="429" t="e">
        <f>B85/E85*1000</f>
        <v>#DIV/0!</v>
      </c>
      <c r="C91" s="558" t="e">
        <f>SUM(C85:D85/F85*1000)</f>
        <v>#DIV/0!</v>
      </c>
      <c r="D91" s="558" t="e">
        <f>D85/F85*1000</f>
        <v>#DIV/0!</v>
      </c>
      <c r="E91" s="429" t="e">
        <f>E85/G85*100</f>
        <v>#DIV/0!</v>
      </c>
      <c r="F91" s="429" t="e">
        <f>F85/G85*100</f>
        <v>#DIV/0!</v>
      </c>
      <c r="G91" s="3"/>
    </row>
    <row r="92" spans="1:7" ht="13.5" thickBot="1">
      <c r="A92" s="442" t="s">
        <v>179</v>
      </c>
      <c r="B92" s="430" t="e">
        <f>B86/E86*1000</f>
        <v>#DIV/0!</v>
      </c>
      <c r="C92" s="559" t="e">
        <f>SUM(C86:D86/F86*1000)</f>
        <v>#DIV/0!</v>
      </c>
      <c r="D92" s="559" t="e">
        <f>D86/F86*1000</f>
        <v>#DIV/0!</v>
      </c>
      <c r="E92" s="430" t="e">
        <f>E86/G86*100</f>
        <v>#DIV/0!</v>
      </c>
      <c r="F92" s="430" t="e">
        <f>F86/G86*100</f>
        <v>#DIV/0!</v>
      </c>
      <c r="G92" s="3"/>
    </row>
    <row r="93" spans="3:4" ht="12.75">
      <c r="C93" s="83"/>
      <c r="D93" s="83"/>
    </row>
    <row r="94" spans="1:4" ht="16.5" thickBot="1">
      <c r="A94" s="522" t="s">
        <v>44</v>
      </c>
      <c r="B94" s="83"/>
      <c r="C94" s="83"/>
      <c r="D94" s="83"/>
    </row>
    <row r="95" spans="1:7" ht="12.75" customHeight="1">
      <c r="A95" s="726" t="s">
        <v>191</v>
      </c>
      <c r="B95" s="438" t="s">
        <v>18</v>
      </c>
      <c r="C95" s="554" t="s">
        <v>180</v>
      </c>
      <c r="D95" s="554" t="s">
        <v>181</v>
      </c>
      <c r="E95" s="438" t="s">
        <v>20</v>
      </c>
      <c r="F95" s="438" t="s">
        <v>21</v>
      </c>
      <c r="G95" s="446" t="s">
        <v>23</v>
      </c>
    </row>
    <row r="96" spans="1:7" ht="34.5" thickBot="1">
      <c r="A96" s="727"/>
      <c r="B96" s="439" t="s">
        <v>63</v>
      </c>
      <c r="C96" s="555" t="s">
        <v>189</v>
      </c>
      <c r="D96" s="555" t="s">
        <v>190</v>
      </c>
      <c r="E96" s="439" t="s">
        <v>64</v>
      </c>
      <c r="F96" s="439" t="s">
        <v>65</v>
      </c>
      <c r="G96" s="447"/>
    </row>
    <row r="97" spans="1:7" ht="12.75">
      <c r="A97" s="440" t="s">
        <v>175</v>
      </c>
      <c r="B97" s="155"/>
      <c r="C97" s="562"/>
      <c r="D97" s="562"/>
      <c r="E97" s="155"/>
      <c r="F97" s="155"/>
      <c r="G97" s="156"/>
    </row>
    <row r="98" spans="1:7" ht="12.75">
      <c r="A98" s="441" t="s">
        <v>176</v>
      </c>
      <c r="B98" s="157"/>
      <c r="C98" s="563"/>
      <c r="D98" s="563"/>
      <c r="E98" s="157"/>
      <c r="F98" s="157"/>
      <c r="G98" s="157"/>
    </row>
    <row r="99" spans="1:7" ht="12.75">
      <c r="A99" s="441" t="s">
        <v>177</v>
      </c>
      <c r="B99" s="157"/>
      <c r="C99" s="563"/>
      <c r="D99" s="563"/>
      <c r="E99" s="157"/>
      <c r="F99" s="157"/>
      <c r="G99" s="157"/>
    </row>
    <row r="100" spans="1:7" ht="12.75">
      <c r="A100" s="441" t="s">
        <v>178</v>
      </c>
      <c r="B100" s="157"/>
      <c r="C100" s="563"/>
      <c r="D100" s="563"/>
      <c r="E100" s="157"/>
      <c r="F100" s="157"/>
      <c r="G100" s="157"/>
    </row>
    <row r="101" spans="1:7" ht="13.5" thickBot="1">
      <c r="A101" s="442" t="s">
        <v>179</v>
      </c>
      <c r="B101" s="158"/>
      <c r="C101" s="564"/>
      <c r="D101" s="564"/>
      <c r="E101" s="158"/>
      <c r="F101" s="158"/>
      <c r="G101" s="158"/>
    </row>
    <row r="102" spans="1:7" ht="13.5" thickBot="1">
      <c r="A102" s="443" t="s">
        <v>61</v>
      </c>
      <c r="B102" s="444" t="s">
        <v>25</v>
      </c>
      <c r="C102" s="561" t="s">
        <v>186</v>
      </c>
      <c r="D102" s="561" t="s">
        <v>187</v>
      </c>
      <c r="E102" s="448" t="s">
        <v>26</v>
      </c>
      <c r="F102" s="448" t="s">
        <v>27</v>
      </c>
      <c r="G102" s="3"/>
    </row>
    <row r="103" spans="1:7" ht="12.75">
      <c r="A103" s="440" t="s">
        <v>175</v>
      </c>
      <c r="B103" s="445" t="e">
        <f>B97/E97*1000</f>
        <v>#DIV/0!</v>
      </c>
      <c r="C103" s="445" t="e">
        <f>C97/F97*1000</f>
        <v>#DIV/0!</v>
      </c>
      <c r="D103" s="445" t="e">
        <f>D97/F97*1000</f>
        <v>#DIV/0!</v>
      </c>
      <c r="E103" s="449" t="e">
        <f>E97/G97*100</f>
        <v>#DIV/0!</v>
      </c>
      <c r="F103" s="449" t="e">
        <f>F97/G97*100</f>
        <v>#DIV/0!</v>
      </c>
      <c r="G103" s="3"/>
    </row>
    <row r="104" spans="1:7" ht="12.75">
      <c r="A104" s="441" t="s">
        <v>176</v>
      </c>
      <c r="B104" s="429" t="e">
        <f>B98/E98*1000</f>
        <v>#DIV/0!</v>
      </c>
      <c r="C104" s="558" t="e">
        <f>SUM(C98:D98/F98*1000)</f>
        <v>#DIV/0!</v>
      </c>
      <c r="D104" s="558" t="e">
        <f>D98/F98*1000</f>
        <v>#DIV/0!</v>
      </c>
      <c r="E104" s="429" t="e">
        <f>E98/G98*100</f>
        <v>#DIV/0!</v>
      </c>
      <c r="F104" s="429" t="e">
        <f>F98/G98*100</f>
        <v>#DIV/0!</v>
      </c>
      <c r="G104" s="3"/>
    </row>
    <row r="105" spans="1:7" ht="12.75">
      <c r="A105" s="441" t="s">
        <v>177</v>
      </c>
      <c r="B105" s="429" t="e">
        <f>B99/E99*1000</f>
        <v>#DIV/0!</v>
      </c>
      <c r="C105" s="558" t="e">
        <f>SUM(C99:D99/F99*1000)</f>
        <v>#DIV/0!</v>
      </c>
      <c r="D105" s="558" t="e">
        <f>D99/F99*1000</f>
        <v>#DIV/0!</v>
      </c>
      <c r="E105" s="429" t="e">
        <f>E99/G99*100</f>
        <v>#DIV/0!</v>
      </c>
      <c r="F105" s="429" t="e">
        <f>F99/G99*100</f>
        <v>#DIV/0!</v>
      </c>
      <c r="G105" s="3"/>
    </row>
    <row r="106" spans="1:7" ht="12.75">
      <c r="A106" s="441" t="s">
        <v>178</v>
      </c>
      <c r="B106" s="429" t="e">
        <f>B100/E100*1000</f>
        <v>#DIV/0!</v>
      </c>
      <c r="C106" s="558" t="e">
        <f>SUM(C100:D100/F100*1000)</f>
        <v>#DIV/0!</v>
      </c>
      <c r="D106" s="558" t="e">
        <f>D100/F100*1000</f>
        <v>#DIV/0!</v>
      </c>
      <c r="E106" s="429" t="e">
        <f>E100/G100*100</f>
        <v>#DIV/0!</v>
      </c>
      <c r="F106" s="429" t="e">
        <f>F100/G100*100</f>
        <v>#DIV/0!</v>
      </c>
      <c r="G106" s="3"/>
    </row>
    <row r="107" spans="1:7" ht="13.5" thickBot="1">
      <c r="A107" s="442" t="s">
        <v>179</v>
      </c>
      <c r="B107" s="430" t="e">
        <f>B101/E101*1000</f>
        <v>#DIV/0!</v>
      </c>
      <c r="C107" s="559" t="e">
        <f>SUM(C101:D101/F101*1000)</f>
        <v>#DIV/0!</v>
      </c>
      <c r="D107" s="559" t="e">
        <f>D101/F101*1000</f>
        <v>#DIV/0!</v>
      </c>
      <c r="E107" s="430" t="e">
        <f>E101/G101*100</f>
        <v>#DIV/0!</v>
      </c>
      <c r="F107" s="430" t="e">
        <f>F101/G101*100</f>
        <v>#DIV/0!</v>
      </c>
      <c r="G107" s="3"/>
    </row>
    <row r="108" spans="3:4" ht="12.75">
      <c r="C108" s="83"/>
      <c r="D108" s="83"/>
    </row>
    <row r="109" spans="1:4" ht="16.5" thickBot="1">
      <c r="A109" s="522" t="s">
        <v>45</v>
      </c>
      <c r="B109" s="83"/>
      <c r="C109" s="83"/>
      <c r="D109" s="83"/>
    </row>
    <row r="110" spans="1:7" ht="12.75" customHeight="1">
      <c r="A110" s="726" t="s">
        <v>191</v>
      </c>
      <c r="B110" s="438" t="s">
        <v>18</v>
      </c>
      <c r="C110" s="554" t="s">
        <v>180</v>
      </c>
      <c r="D110" s="554" t="s">
        <v>181</v>
      </c>
      <c r="E110" s="438" t="s">
        <v>20</v>
      </c>
      <c r="F110" s="438" t="s">
        <v>21</v>
      </c>
      <c r="G110" s="446" t="s">
        <v>23</v>
      </c>
    </row>
    <row r="111" spans="1:7" ht="34.5" thickBot="1">
      <c r="A111" s="727"/>
      <c r="B111" s="439" t="s">
        <v>63</v>
      </c>
      <c r="C111" s="555" t="s">
        <v>189</v>
      </c>
      <c r="D111" s="555" t="s">
        <v>190</v>
      </c>
      <c r="E111" s="439" t="s">
        <v>64</v>
      </c>
      <c r="F111" s="439" t="s">
        <v>65</v>
      </c>
      <c r="G111" s="447"/>
    </row>
    <row r="112" spans="1:7" ht="12.75">
      <c r="A112" s="440" t="s">
        <v>175</v>
      </c>
      <c r="B112" s="155"/>
      <c r="C112" s="562"/>
      <c r="D112" s="562"/>
      <c r="E112" s="155"/>
      <c r="F112" s="155"/>
      <c r="G112" s="156"/>
    </row>
    <row r="113" spans="1:7" ht="12.75">
      <c r="A113" s="441" t="s">
        <v>176</v>
      </c>
      <c r="B113" s="157"/>
      <c r="C113" s="563"/>
      <c r="D113" s="563"/>
      <c r="E113" s="157"/>
      <c r="F113" s="157"/>
      <c r="G113" s="157"/>
    </row>
    <row r="114" spans="1:7" ht="12.75">
      <c r="A114" s="441" t="s">
        <v>177</v>
      </c>
      <c r="B114" s="157"/>
      <c r="C114" s="563"/>
      <c r="D114" s="563"/>
      <c r="E114" s="157"/>
      <c r="F114" s="157"/>
      <c r="G114" s="157"/>
    </row>
    <row r="115" spans="1:7" ht="12.75">
      <c r="A115" s="441" t="s">
        <v>178</v>
      </c>
      <c r="B115" s="157"/>
      <c r="C115" s="563"/>
      <c r="D115" s="563"/>
      <c r="E115" s="157"/>
      <c r="F115" s="157"/>
      <c r="G115" s="157"/>
    </row>
    <row r="116" spans="1:7" ht="13.5" thickBot="1">
      <c r="A116" s="442" t="s">
        <v>179</v>
      </c>
      <c r="B116" s="158"/>
      <c r="C116" s="564"/>
      <c r="D116" s="564"/>
      <c r="E116" s="158"/>
      <c r="F116" s="158"/>
      <c r="G116" s="158"/>
    </row>
    <row r="117" spans="1:7" ht="13.5" thickBot="1">
      <c r="A117" s="443" t="s">
        <v>61</v>
      </c>
      <c r="B117" s="444" t="s">
        <v>25</v>
      </c>
      <c r="C117" s="561" t="s">
        <v>186</v>
      </c>
      <c r="D117" s="561" t="s">
        <v>187</v>
      </c>
      <c r="E117" s="448" t="s">
        <v>26</v>
      </c>
      <c r="F117" s="448" t="s">
        <v>27</v>
      </c>
      <c r="G117" s="3"/>
    </row>
    <row r="118" spans="1:7" ht="12.75">
      <c r="A118" s="440" t="s">
        <v>175</v>
      </c>
      <c r="B118" s="445" t="e">
        <f>B112/E112*1000</f>
        <v>#DIV/0!</v>
      </c>
      <c r="C118" s="445" t="e">
        <f>C112/F112*1000</f>
        <v>#DIV/0!</v>
      </c>
      <c r="D118" s="445" t="e">
        <f>D112/F112*1000</f>
        <v>#DIV/0!</v>
      </c>
      <c r="E118" s="449" t="e">
        <f>E112/G112*100</f>
        <v>#DIV/0!</v>
      </c>
      <c r="F118" s="449" t="e">
        <f>F112/G112*100</f>
        <v>#DIV/0!</v>
      </c>
      <c r="G118" s="3"/>
    </row>
    <row r="119" spans="1:7" ht="12.75">
      <c r="A119" s="441" t="s">
        <v>176</v>
      </c>
      <c r="B119" s="429" t="e">
        <f>B113/E113*1000</f>
        <v>#DIV/0!</v>
      </c>
      <c r="C119" s="558" t="e">
        <f>SUM(C113:D113/F113*1000)</f>
        <v>#DIV/0!</v>
      </c>
      <c r="D119" s="558" t="e">
        <f>D113/F113*1000</f>
        <v>#DIV/0!</v>
      </c>
      <c r="E119" s="429" t="e">
        <f>E113/G113*100</f>
        <v>#DIV/0!</v>
      </c>
      <c r="F119" s="429" t="e">
        <f>F113/G113*100</f>
        <v>#DIV/0!</v>
      </c>
      <c r="G119" s="3"/>
    </row>
    <row r="120" spans="1:7" ht="12.75">
      <c r="A120" s="441" t="s">
        <v>177</v>
      </c>
      <c r="B120" s="429" t="e">
        <f>B114/E114*1000</f>
        <v>#DIV/0!</v>
      </c>
      <c r="C120" s="558" t="e">
        <f>SUM(C114:D114/F114*1000)</f>
        <v>#DIV/0!</v>
      </c>
      <c r="D120" s="558" t="e">
        <f>D114/F114*1000</f>
        <v>#DIV/0!</v>
      </c>
      <c r="E120" s="429" t="e">
        <f>E114/G114*100</f>
        <v>#DIV/0!</v>
      </c>
      <c r="F120" s="429" t="e">
        <f>F114/G114*100</f>
        <v>#DIV/0!</v>
      </c>
      <c r="G120" s="3"/>
    </row>
    <row r="121" spans="1:7" ht="12.75">
      <c r="A121" s="441" t="s">
        <v>178</v>
      </c>
      <c r="B121" s="429" t="e">
        <f>B115/E115*1000</f>
        <v>#DIV/0!</v>
      </c>
      <c r="C121" s="558" t="e">
        <f>SUM(C115:D115/F115*1000)</f>
        <v>#DIV/0!</v>
      </c>
      <c r="D121" s="558" t="e">
        <f>D115/F115*1000</f>
        <v>#DIV/0!</v>
      </c>
      <c r="E121" s="429" t="e">
        <f>E115/G115*100</f>
        <v>#DIV/0!</v>
      </c>
      <c r="F121" s="429" t="e">
        <f>F115/G115*100</f>
        <v>#DIV/0!</v>
      </c>
      <c r="G121" s="3"/>
    </row>
    <row r="122" spans="1:7" ht="13.5" thickBot="1">
      <c r="A122" s="442" t="s">
        <v>179</v>
      </c>
      <c r="B122" s="430" t="e">
        <f>B116/E116*1000</f>
        <v>#DIV/0!</v>
      </c>
      <c r="C122" s="559" t="e">
        <f>SUM(C116:D116/F116*1000)</f>
        <v>#DIV/0!</v>
      </c>
      <c r="D122" s="559" t="e">
        <f>D116/F116*1000</f>
        <v>#DIV/0!</v>
      </c>
      <c r="E122" s="430" t="e">
        <f>E116/G116*100</f>
        <v>#DIV/0!</v>
      </c>
      <c r="F122" s="430" t="e">
        <f>F116/G116*100</f>
        <v>#DIV/0!</v>
      </c>
      <c r="G122" s="3"/>
    </row>
    <row r="123" spans="3:4" ht="12.75">
      <c r="C123" s="83"/>
      <c r="D123" s="83"/>
    </row>
    <row r="124" spans="1:4" ht="16.5" thickBot="1">
      <c r="A124" s="522" t="s">
        <v>46</v>
      </c>
      <c r="B124" s="83"/>
      <c r="C124" s="83"/>
      <c r="D124" s="83"/>
    </row>
    <row r="125" spans="1:7" ht="12.75" customHeight="1">
      <c r="A125" s="726" t="s">
        <v>191</v>
      </c>
      <c r="B125" s="438" t="s">
        <v>18</v>
      </c>
      <c r="C125" s="554" t="s">
        <v>180</v>
      </c>
      <c r="D125" s="554" t="s">
        <v>181</v>
      </c>
      <c r="E125" s="438" t="s">
        <v>20</v>
      </c>
      <c r="F125" s="438" t="s">
        <v>21</v>
      </c>
      <c r="G125" s="446" t="s">
        <v>23</v>
      </c>
    </row>
    <row r="126" spans="1:7" ht="34.5" thickBot="1">
      <c r="A126" s="727"/>
      <c r="B126" s="439" t="s">
        <v>63</v>
      </c>
      <c r="C126" s="555" t="s">
        <v>189</v>
      </c>
      <c r="D126" s="555" t="s">
        <v>190</v>
      </c>
      <c r="E126" s="439" t="s">
        <v>64</v>
      </c>
      <c r="F126" s="439" t="s">
        <v>65</v>
      </c>
      <c r="G126" s="447"/>
    </row>
    <row r="127" spans="1:7" ht="12.75">
      <c r="A127" s="440" t="s">
        <v>175</v>
      </c>
      <c r="B127" s="155"/>
      <c r="C127" s="562"/>
      <c r="D127" s="562"/>
      <c r="E127" s="155"/>
      <c r="F127" s="155"/>
      <c r="G127" s="156"/>
    </row>
    <row r="128" spans="1:7" ht="12.75">
      <c r="A128" s="441" t="s">
        <v>176</v>
      </c>
      <c r="B128" s="157"/>
      <c r="C128" s="563"/>
      <c r="D128" s="563"/>
      <c r="E128" s="157"/>
      <c r="F128" s="157"/>
      <c r="G128" s="157"/>
    </row>
    <row r="129" spans="1:7" ht="12.75">
      <c r="A129" s="441" t="s">
        <v>177</v>
      </c>
      <c r="B129" s="157"/>
      <c r="C129" s="563"/>
      <c r="D129" s="563"/>
      <c r="E129" s="157"/>
      <c r="F129" s="157"/>
      <c r="G129" s="157"/>
    </row>
    <row r="130" spans="1:7" ht="12.75">
      <c r="A130" s="441" t="s">
        <v>178</v>
      </c>
      <c r="B130" s="157"/>
      <c r="C130" s="563"/>
      <c r="D130" s="563"/>
      <c r="E130" s="157"/>
      <c r="F130" s="157"/>
      <c r="G130" s="157"/>
    </row>
    <row r="131" spans="1:7" ht="13.5" thickBot="1">
      <c r="A131" s="442" t="s">
        <v>179</v>
      </c>
      <c r="B131" s="158"/>
      <c r="C131" s="564"/>
      <c r="D131" s="564"/>
      <c r="E131" s="158"/>
      <c r="F131" s="158"/>
      <c r="G131" s="158"/>
    </row>
    <row r="132" spans="1:7" ht="13.5" thickBot="1">
      <c r="A132" s="443" t="s">
        <v>61</v>
      </c>
      <c r="B132" s="444" t="s">
        <v>25</v>
      </c>
      <c r="C132" s="561" t="s">
        <v>186</v>
      </c>
      <c r="D132" s="561" t="s">
        <v>187</v>
      </c>
      <c r="E132" s="448" t="s">
        <v>26</v>
      </c>
      <c r="F132" s="448" t="s">
        <v>27</v>
      </c>
      <c r="G132" s="3"/>
    </row>
    <row r="133" spans="1:7" ht="12.75">
      <c r="A133" s="440" t="s">
        <v>175</v>
      </c>
      <c r="B133" s="445" t="e">
        <f>B127/E127*1000</f>
        <v>#DIV/0!</v>
      </c>
      <c r="C133" s="445" t="e">
        <f>C127/F127*1000</f>
        <v>#DIV/0!</v>
      </c>
      <c r="D133" s="445" t="e">
        <f>D127/F127*1000</f>
        <v>#DIV/0!</v>
      </c>
      <c r="E133" s="449" t="e">
        <f>E127/G127*100</f>
        <v>#DIV/0!</v>
      </c>
      <c r="F133" s="449" t="e">
        <f>F127/G127*100</f>
        <v>#DIV/0!</v>
      </c>
      <c r="G133" s="3"/>
    </row>
    <row r="134" spans="1:7" ht="12.75">
      <c r="A134" s="441" t="s">
        <v>176</v>
      </c>
      <c r="B134" s="429" t="e">
        <f>B128/E128*1000</f>
        <v>#DIV/0!</v>
      </c>
      <c r="C134" s="558" t="e">
        <f>SUM(C128:D128/F128*1000)</f>
        <v>#DIV/0!</v>
      </c>
      <c r="D134" s="558" t="e">
        <f>D128/F128*1000</f>
        <v>#DIV/0!</v>
      </c>
      <c r="E134" s="429" t="e">
        <f>E128/G128*100</f>
        <v>#DIV/0!</v>
      </c>
      <c r="F134" s="429" t="e">
        <f>F128/G128*100</f>
        <v>#DIV/0!</v>
      </c>
      <c r="G134" s="3"/>
    </row>
    <row r="135" spans="1:7" ht="12.75">
      <c r="A135" s="441" t="s">
        <v>177</v>
      </c>
      <c r="B135" s="429" t="e">
        <f>B129/E129*1000</f>
        <v>#DIV/0!</v>
      </c>
      <c r="C135" s="558" t="e">
        <f>SUM(C129:D129/F129*1000)</f>
        <v>#DIV/0!</v>
      </c>
      <c r="D135" s="558" t="e">
        <f>D129/F129*1000</f>
        <v>#DIV/0!</v>
      </c>
      <c r="E135" s="429" t="e">
        <f>E129/G129*100</f>
        <v>#DIV/0!</v>
      </c>
      <c r="F135" s="429" t="e">
        <f>F129/G129*100</f>
        <v>#DIV/0!</v>
      </c>
      <c r="G135" s="3"/>
    </row>
    <row r="136" spans="1:7" ht="12.75">
      <c r="A136" s="441" t="s">
        <v>178</v>
      </c>
      <c r="B136" s="429" t="e">
        <f>B130/E130*1000</f>
        <v>#DIV/0!</v>
      </c>
      <c r="C136" s="558" t="e">
        <f>SUM(C130:D130/F130*1000)</f>
        <v>#DIV/0!</v>
      </c>
      <c r="D136" s="558" t="e">
        <f>D130/F130*1000</f>
        <v>#DIV/0!</v>
      </c>
      <c r="E136" s="429" t="e">
        <f>E130/G130*100</f>
        <v>#DIV/0!</v>
      </c>
      <c r="F136" s="429" t="e">
        <f>F130/G130*100</f>
        <v>#DIV/0!</v>
      </c>
      <c r="G136" s="3"/>
    </row>
    <row r="137" spans="1:7" ht="13.5" thickBot="1">
      <c r="A137" s="442" t="s">
        <v>179</v>
      </c>
      <c r="B137" s="430" t="e">
        <f>B131/E131*1000</f>
        <v>#DIV/0!</v>
      </c>
      <c r="C137" s="559" t="e">
        <f>SUM(C131:D131/F131*1000)</f>
        <v>#DIV/0!</v>
      </c>
      <c r="D137" s="559" t="e">
        <f>D131/F131*1000</f>
        <v>#DIV/0!</v>
      </c>
      <c r="E137" s="430" t="e">
        <f>E131/G131*100</f>
        <v>#DIV/0!</v>
      </c>
      <c r="F137" s="430" t="e">
        <f>F131/G131*100</f>
        <v>#DIV/0!</v>
      </c>
      <c r="G137" s="3"/>
    </row>
    <row r="138" spans="3:4" ht="12.75">
      <c r="C138" s="83"/>
      <c r="D138" s="83"/>
    </row>
    <row r="139" spans="1:4" ht="16.5" thickBot="1">
      <c r="A139" s="522" t="s">
        <v>47</v>
      </c>
      <c r="B139" s="83"/>
      <c r="C139" s="83"/>
      <c r="D139" s="83"/>
    </row>
    <row r="140" spans="1:7" ht="12.75" customHeight="1">
      <c r="A140" s="726" t="s">
        <v>191</v>
      </c>
      <c r="B140" s="438" t="s">
        <v>18</v>
      </c>
      <c r="C140" s="554" t="s">
        <v>180</v>
      </c>
      <c r="D140" s="554" t="s">
        <v>181</v>
      </c>
      <c r="E140" s="438" t="s">
        <v>20</v>
      </c>
      <c r="F140" s="438" t="s">
        <v>21</v>
      </c>
      <c r="G140" s="446" t="s">
        <v>23</v>
      </c>
    </row>
    <row r="141" spans="1:7" ht="34.5" thickBot="1">
      <c r="A141" s="727"/>
      <c r="B141" s="439" t="s">
        <v>63</v>
      </c>
      <c r="C141" s="555" t="s">
        <v>189</v>
      </c>
      <c r="D141" s="555" t="s">
        <v>190</v>
      </c>
      <c r="E141" s="439" t="s">
        <v>64</v>
      </c>
      <c r="F141" s="439" t="s">
        <v>65</v>
      </c>
      <c r="G141" s="447"/>
    </row>
    <row r="142" spans="1:7" ht="12.75">
      <c r="A142" s="440" t="s">
        <v>175</v>
      </c>
      <c r="B142" s="155"/>
      <c r="C142" s="562"/>
      <c r="D142" s="562"/>
      <c r="E142" s="155"/>
      <c r="F142" s="155"/>
      <c r="G142" s="156"/>
    </row>
    <row r="143" spans="1:7" ht="12.75">
      <c r="A143" s="441" t="s">
        <v>176</v>
      </c>
      <c r="B143" s="157"/>
      <c r="C143" s="563"/>
      <c r="D143" s="563"/>
      <c r="E143" s="157"/>
      <c r="F143" s="157"/>
      <c r="G143" s="157"/>
    </row>
    <row r="144" spans="1:7" ht="12.75">
      <c r="A144" s="441" t="s">
        <v>177</v>
      </c>
      <c r="B144" s="157"/>
      <c r="C144" s="563"/>
      <c r="D144" s="563"/>
      <c r="E144" s="157"/>
      <c r="F144" s="157"/>
      <c r="G144" s="157"/>
    </row>
    <row r="145" spans="1:7" ht="12.75">
      <c r="A145" s="441" t="s">
        <v>178</v>
      </c>
      <c r="B145" s="157"/>
      <c r="C145" s="563"/>
      <c r="D145" s="563"/>
      <c r="E145" s="157"/>
      <c r="F145" s="157"/>
      <c r="G145" s="157"/>
    </row>
    <row r="146" spans="1:7" ht="13.5" thickBot="1">
      <c r="A146" s="442" t="s">
        <v>179</v>
      </c>
      <c r="B146" s="158"/>
      <c r="C146" s="564"/>
      <c r="D146" s="564"/>
      <c r="E146" s="158"/>
      <c r="F146" s="158"/>
      <c r="G146" s="158"/>
    </row>
    <row r="147" spans="1:7" ht="13.5" thickBot="1">
      <c r="A147" s="443" t="s">
        <v>61</v>
      </c>
      <c r="B147" s="444" t="s">
        <v>25</v>
      </c>
      <c r="C147" s="561" t="s">
        <v>186</v>
      </c>
      <c r="D147" s="561" t="s">
        <v>187</v>
      </c>
      <c r="E147" s="448" t="s">
        <v>26</v>
      </c>
      <c r="F147" s="448" t="s">
        <v>27</v>
      </c>
      <c r="G147" s="3"/>
    </row>
    <row r="148" spans="1:7" ht="12.75">
      <c r="A148" s="440" t="s">
        <v>175</v>
      </c>
      <c r="B148" s="445" t="e">
        <f>B142/E142*1000</f>
        <v>#DIV/0!</v>
      </c>
      <c r="C148" s="445" t="e">
        <f>C142/F142*1000</f>
        <v>#DIV/0!</v>
      </c>
      <c r="D148" s="445" t="e">
        <f>D142/F142*1000</f>
        <v>#DIV/0!</v>
      </c>
      <c r="E148" s="449" t="e">
        <f>E142/G142*100</f>
        <v>#DIV/0!</v>
      </c>
      <c r="F148" s="449" t="e">
        <f>F142/G142*100</f>
        <v>#DIV/0!</v>
      </c>
      <c r="G148" s="3"/>
    </row>
    <row r="149" spans="1:7" ht="12.75">
      <c r="A149" s="441" t="s">
        <v>176</v>
      </c>
      <c r="B149" s="429" t="e">
        <f>B143/E143*1000</f>
        <v>#DIV/0!</v>
      </c>
      <c r="C149" s="558" t="e">
        <f>SUM(C143:D143/F143*1000)</f>
        <v>#DIV/0!</v>
      </c>
      <c r="D149" s="558" t="e">
        <f>D143/F143*1000</f>
        <v>#DIV/0!</v>
      </c>
      <c r="E149" s="429" t="e">
        <f>E143/G143*100</f>
        <v>#DIV/0!</v>
      </c>
      <c r="F149" s="429" t="e">
        <f>F143/G143*100</f>
        <v>#DIV/0!</v>
      </c>
      <c r="G149" s="3"/>
    </row>
    <row r="150" spans="1:7" ht="12.75">
      <c r="A150" s="441" t="s">
        <v>177</v>
      </c>
      <c r="B150" s="429" t="e">
        <f>B144/E144*1000</f>
        <v>#DIV/0!</v>
      </c>
      <c r="C150" s="558" t="e">
        <f>SUM(C144:D144/F144*1000)</f>
        <v>#DIV/0!</v>
      </c>
      <c r="D150" s="558" t="e">
        <f>D144/F144*1000</f>
        <v>#DIV/0!</v>
      </c>
      <c r="E150" s="429" t="e">
        <f>E144/G144*100</f>
        <v>#DIV/0!</v>
      </c>
      <c r="F150" s="429" t="e">
        <f>F144/G144*100</f>
        <v>#DIV/0!</v>
      </c>
      <c r="G150" s="3"/>
    </row>
    <row r="151" spans="1:7" ht="12.75">
      <c r="A151" s="441" t="s">
        <v>178</v>
      </c>
      <c r="B151" s="429" t="e">
        <f>B145/E145*1000</f>
        <v>#DIV/0!</v>
      </c>
      <c r="C151" s="558" t="e">
        <f>SUM(C145:D145/F145*1000)</f>
        <v>#DIV/0!</v>
      </c>
      <c r="D151" s="558" t="e">
        <f>D145/F145*1000</f>
        <v>#DIV/0!</v>
      </c>
      <c r="E151" s="429" t="e">
        <f>E145/G145*100</f>
        <v>#DIV/0!</v>
      </c>
      <c r="F151" s="429" t="e">
        <f>F145/G145*100</f>
        <v>#DIV/0!</v>
      </c>
      <c r="G151" s="3"/>
    </row>
    <row r="152" spans="1:7" ht="13.5" thickBot="1">
      <c r="A152" s="442" t="s">
        <v>179</v>
      </c>
      <c r="B152" s="430" t="e">
        <f>B146/E146*1000</f>
        <v>#DIV/0!</v>
      </c>
      <c r="C152" s="559" t="e">
        <f>SUM(C146:D146/F146*1000)</f>
        <v>#DIV/0!</v>
      </c>
      <c r="D152" s="559" t="e">
        <f>D146/F146*1000</f>
        <v>#DIV/0!</v>
      </c>
      <c r="E152" s="430" t="e">
        <f>E146/G146*100</f>
        <v>#DIV/0!</v>
      </c>
      <c r="F152" s="430" t="e">
        <f>F146/G146*100</f>
        <v>#DIV/0!</v>
      </c>
      <c r="G152" s="3"/>
    </row>
    <row r="153" spans="3:4" ht="12.75">
      <c r="C153" s="83"/>
      <c r="D153" s="83"/>
    </row>
    <row r="154" spans="1:4" ht="16.5" thickBot="1">
      <c r="A154" s="522" t="s">
        <v>48</v>
      </c>
      <c r="B154" s="83"/>
      <c r="C154" s="83"/>
      <c r="D154" s="83"/>
    </row>
    <row r="155" spans="1:7" ht="12.75" customHeight="1">
      <c r="A155" s="726" t="s">
        <v>191</v>
      </c>
      <c r="B155" s="438" t="s">
        <v>18</v>
      </c>
      <c r="C155" s="554" t="s">
        <v>180</v>
      </c>
      <c r="D155" s="554" t="s">
        <v>181</v>
      </c>
      <c r="E155" s="438" t="s">
        <v>20</v>
      </c>
      <c r="F155" s="438" t="s">
        <v>21</v>
      </c>
      <c r="G155" s="446" t="s">
        <v>23</v>
      </c>
    </row>
    <row r="156" spans="1:7" ht="34.5" thickBot="1">
      <c r="A156" s="727"/>
      <c r="B156" s="439" t="s">
        <v>63</v>
      </c>
      <c r="C156" s="555" t="s">
        <v>189</v>
      </c>
      <c r="D156" s="555" t="s">
        <v>190</v>
      </c>
      <c r="E156" s="439" t="s">
        <v>64</v>
      </c>
      <c r="F156" s="439" t="s">
        <v>65</v>
      </c>
      <c r="G156" s="447"/>
    </row>
    <row r="157" spans="1:7" ht="12.75">
      <c r="A157" s="440" t="s">
        <v>175</v>
      </c>
      <c r="B157" s="155"/>
      <c r="C157" s="562"/>
      <c r="D157" s="562"/>
      <c r="E157" s="155"/>
      <c r="F157" s="155"/>
      <c r="G157" s="156"/>
    </row>
    <row r="158" spans="1:7" ht="12.75">
      <c r="A158" s="441" t="s">
        <v>176</v>
      </c>
      <c r="B158" s="157"/>
      <c r="C158" s="563"/>
      <c r="D158" s="563"/>
      <c r="E158" s="157"/>
      <c r="F158" s="157"/>
      <c r="G158" s="157"/>
    </row>
    <row r="159" spans="1:7" ht="12.75">
      <c r="A159" s="441" t="s">
        <v>177</v>
      </c>
      <c r="B159" s="157"/>
      <c r="C159" s="563"/>
      <c r="D159" s="563"/>
      <c r="E159" s="157"/>
      <c r="F159" s="157"/>
      <c r="G159" s="157"/>
    </row>
    <row r="160" spans="1:7" ht="12.75">
      <c r="A160" s="441" t="s">
        <v>178</v>
      </c>
      <c r="B160" s="157"/>
      <c r="C160" s="563"/>
      <c r="D160" s="563"/>
      <c r="E160" s="157"/>
      <c r="F160" s="157"/>
      <c r="G160" s="157"/>
    </row>
    <row r="161" spans="1:7" ht="13.5" thickBot="1">
      <c r="A161" s="442" t="s">
        <v>179</v>
      </c>
      <c r="B161" s="158"/>
      <c r="C161" s="564"/>
      <c r="D161" s="564"/>
      <c r="E161" s="158"/>
      <c r="F161" s="158"/>
      <c r="G161" s="158"/>
    </row>
    <row r="162" spans="1:7" ht="13.5" thickBot="1">
      <c r="A162" s="443" t="s">
        <v>61</v>
      </c>
      <c r="B162" s="444" t="s">
        <v>25</v>
      </c>
      <c r="C162" s="561" t="s">
        <v>186</v>
      </c>
      <c r="D162" s="561" t="s">
        <v>187</v>
      </c>
      <c r="E162" s="448" t="s">
        <v>26</v>
      </c>
      <c r="F162" s="448" t="s">
        <v>27</v>
      </c>
      <c r="G162" s="3"/>
    </row>
    <row r="163" spans="1:7" ht="12.75">
      <c r="A163" s="440" t="s">
        <v>175</v>
      </c>
      <c r="B163" s="445" t="e">
        <f>B157/E157*1000</f>
        <v>#DIV/0!</v>
      </c>
      <c r="C163" s="445" t="e">
        <f>C157/F157*1000</f>
        <v>#DIV/0!</v>
      </c>
      <c r="D163" s="445" t="e">
        <f>D157/F157*1000</f>
        <v>#DIV/0!</v>
      </c>
      <c r="E163" s="449" t="e">
        <f>E157/G157*100</f>
        <v>#DIV/0!</v>
      </c>
      <c r="F163" s="449" t="e">
        <f>F157/G157*100</f>
        <v>#DIV/0!</v>
      </c>
      <c r="G163" s="3"/>
    </row>
    <row r="164" spans="1:7" ht="12.75">
      <c r="A164" s="441" t="s">
        <v>176</v>
      </c>
      <c r="B164" s="429" t="e">
        <f>B158/E158*1000</f>
        <v>#DIV/0!</v>
      </c>
      <c r="C164" s="558" t="e">
        <f>SUM(C158:D158/F158*1000)</f>
        <v>#DIV/0!</v>
      </c>
      <c r="D164" s="558" t="e">
        <f>D158/F158*1000</f>
        <v>#DIV/0!</v>
      </c>
      <c r="E164" s="429" t="e">
        <f>E158/G158*100</f>
        <v>#DIV/0!</v>
      </c>
      <c r="F164" s="429" t="e">
        <f>F158/G158*100</f>
        <v>#DIV/0!</v>
      </c>
      <c r="G164" s="3"/>
    </row>
    <row r="165" spans="1:7" ht="12.75">
      <c r="A165" s="441" t="s">
        <v>177</v>
      </c>
      <c r="B165" s="429" t="e">
        <f>B159/E159*1000</f>
        <v>#DIV/0!</v>
      </c>
      <c r="C165" s="558" t="e">
        <f>SUM(C159:D159/F159*1000)</f>
        <v>#DIV/0!</v>
      </c>
      <c r="D165" s="558" t="e">
        <f>D159/F159*1000</f>
        <v>#DIV/0!</v>
      </c>
      <c r="E165" s="429" t="e">
        <f>E159/G159*100</f>
        <v>#DIV/0!</v>
      </c>
      <c r="F165" s="429" t="e">
        <f>F159/G159*100</f>
        <v>#DIV/0!</v>
      </c>
      <c r="G165" s="3"/>
    </row>
    <row r="166" spans="1:7" ht="12.75">
      <c r="A166" s="441" t="s">
        <v>178</v>
      </c>
      <c r="B166" s="429" t="e">
        <f>B160/E160*1000</f>
        <v>#DIV/0!</v>
      </c>
      <c r="C166" s="558" t="e">
        <f>SUM(C160:D160/F160*1000)</f>
        <v>#DIV/0!</v>
      </c>
      <c r="D166" s="558" t="e">
        <f>D160/F160*1000</f>
        <v>#DIV/0!</v>
      </c>
      <c r="E166" s="429" t="e">
        <f>E160/G160*100</f>
        <v>#DIV/0!</v>
      </c>
      <c r="F166" s="429" t="e">
        <f>F160/G160*100</f>
        <v>#DIV/0!</v>
      </c>
      <c r="G166" s="3"/>
    </row>
    <row r="167" spans="1:7" ht="13.5" thickBot="1">
      <c r="A167" s="442" t="s">
        <v>179</v>
      </c>
      <c r="B167" s="430" t="e">
        <f>B161/E161*1000</f>
        <v>#DIV/0!</v>
      </c>
      <c r="C167" s="559" t="e">
        <f>SUM(C161:D161/F161*1000)</f>
        <v>#DIV/0!</v>
      </c>
      <c r="D167" s="559" t="e">
        <f>D161/F161*1000</f>
        <v>#DIV/0!</v>
      </c>
      <c r="E167" s="430" t="e">
        <f>E161/G161*100</f>
        <v>#DIV/0!</v>
      </c>
      <c r="F167" s="430" t="e">
        <f>F161/G161*100</f>
        <v>#DIV/0!</v>
      </c>
      <c r="G167" s="3"/>
    </row>
    <row r="168" spans="3:4" ht="12.75">
      <c r="C168" s="83"/>
      <c r="D168" s="83"/>
    </row>
    <row r="169" spans="1:4" ht="16.5" thickBot="1">
      <c r="A169" s="522" t="s">
        <v>49</v>
      </c>
      <c r="B169" s="83"/>
      <c r="C169" s="83"/>
      <c r="D169" s="83"/>
    </row>
    <row r="170" spans="1:7" ht="12.75" customHeight="1">
      <c r="A170" s="726" t="s">
        <v>191</v>
      </c>
      <c r="B170" s="438" t="s">
        <v>18</v>
      </c>
      <c r="C170" s="554" t="s">
        <v>180</v>
      </c>
      <c r="D170" s="554" t="s">
        <v>181</v>
      </c>
      <c r="E170" s="438" t="s">
        <v>20</v>
      </c>
      <c r="F170" s="438" t="s">
        <v>21</v>
      </c>
      <c r="G170" s="446" t="s">
        <v>23</v>
      </c>
    </row>
    <row r="171" spans="1:7" ht="34.5" thickBot="1">
      <c r="A171" s="727"/>
      <c r="B171" s="439" t="s">
        <v>63</v>
      </c>
      <c r="C171" s="555" t="s">
        <v>189</v>
      </c>
      <c r="D171" s="555" t="s">
        <v>190</v>
      </c>
      <c r="E171" s="439" t="s">
        <v>64</v>
      </c>
      <c r="F171" s="439" t="s">
        <v>65</v>
      </c>
      <c r="G171" s="447"/>
    </row>
    <row r="172" spans="1:7" ht="12.75">
      <c r="A172" s="440" t="s">
        <v>175</v>
      </c>
      <c r="B172" s="155"/>
      <c r="C172" s="562"/>
      <c r="D172" s="562"/>
      <c r="E172" s="155"/>
      <c r="F172" s="155"/>
      <c r="G172" s="156"/>
    </row>
    <row r="173" spans="1:7" ht="12.75">
      <c r="A173" s="441" t="s">
        <v>176</v>
      </c>
      <c r="B173" s="157"/>
      <c r="C173" s="563"/>
      <c r="D173" s="563"/>
      <c r="E173" s="157"/>
      <c r="F173" s="157"/>
      <c r="G173" s="157"/>
    </row>
    <row r="174" spans="1:7" ht="12.75">
      <c r="A174" s="441" t="s">
        <v>177</v>
      </c>
      <c r="B174" s="157"/>
      <c r="C174" s="563"/>
      <c r="D174" s="563"/>
      <c r="E174" s="157"/>
      <c r="F174" s="157"/>
      <c r="G174" s="157"/>
    </row>
    <row r="175" spans="1:7" ht="12.75">
      <c r="A175" s="441" t="s">
        <v>178</v>
      </c>
      <c r="B175" s="157"/>
      <c r="C175" s="563"/>
      <c r="D175" s="563"/>
      <c r="E175" s="157"/>
      <c r="F175" s="157"/>
      <c r="G175" s="157"/>
    </row>
    <row r="176" spans="1:7" ht="13.5" thickBot="1">
      <c r="A176" s="442" t="s">
        <v>179</v>
      </c>
      <c r="B176" s="158"/>
      <c r="C176" s="564"/>
      <c r="D176" s="564"/>
      <c r="E176" s="158"/>
      <c r="F176" s="158"/>
      <c r="G176" s="158"/>
    </row>
    <row r="177" spans="1:7" ht="13.5" thickBot="1">
      <c r="A177" s="443" t="s">
        <v>61</v>
      </c>
      <c r="B177" s="444" t="s">
        <v>25</v>
      </c>
      <c r="C177" s="561" t="s">
        <v>186</v>
      </c>
      <c r="D177" s="561" t="s">
        <v>187</v>
      </c>
      <c r="E177" s="448" t="s">
        <v>26</v>
      </c>
      <c r="F177" s="448" t="s">
        <v>27</v>
      </c>
      <c r="G177" s="3"/>
    </row>
    <row r="178" spans="1:7" ht="12.75">
      <c r="A178" s="440" t="s">
        <v>175</v>
      </c>
      <c r="B178" s="445" t="e">
        <f>B172/E172*1000</f>
        <v>#DIV/0!</v>
      </c>
      <c r="C178" s="445" t="e">
        <f>C172/F172*1000</f>
        <v>#DIV/0!</v>
      </c>
      <c r="D178" s="445" t="e">
        <f>D172/F172*1000</f>
        <v>#DIV/0!</v>
      </c>
      <c r="E178" s="449" t="e">
        <f>E172/G172*100</f>
        <v>#DIV/0!</v>
      </c>
      <c r="F178" s="449" t="e">
        <f>F172/G172*100</f>
        <v>#DIV/0!</v>
      </c>
      <c r="G178" s="3"/>
    </row>
    <row r="179" spans="1:7" ht="12.75">
      <c r="A179" s="441" t="s">
        <v>176</v>
      </c>
      <c r="B179" s="429" t="e">
        <f>B173/E173*1000</f>
        <v>#DIV/0!</v>
      </c>
      <c r="C179" s="558" t="e">
        <f>SUM(C173:D173/F173*1000)</f>
        <v>#DIV/0!</v>
      </c>
      <c r="D179" s="558" t="e">
        <f>D173/F173*1000</f>
        <v>#DIV/0!</v>
      </c>
      <c r="E179" s="429" t="e">
        <f>E173/G173*100</f>
        <v>#DIV/0!</v>
      </c>
      <c r="F179" s="429" t="e">
        <f>F173/G173*100</f>
        <v>#DIV/0!</v>
      </c>
      <c r="G179" s="3"/>
    </row>
    <row r="180" spans="1:7" ht="12.75">
      <c r="A180" s="441" t="s">
        <v>177</v>
      </c>
      <c r="B180" s="429" t="e">
        <f>B174/E174*1000</f>
        <v>#DIV/0!</v>
      </c>
      <c r="C180" s="558" t="e">
        <f>SUM(C174:D174/F174*1000)</f>
        <v>#DIV/0!</v>
      </c>
      <c r="D180" s="558" t="e">
        <f>D174/F174*1000</f>
        <v>#DIV/0!</v>
      </c>
      <c r="E180" s="429" t="e">
        <f>E174/G174*100</f>
        <v>#DIV/0!</v>
      </c>
      <c r="F180" s="429" t="e">
        <f>F174/G174*100</f>
        <v>#DIV/0!</v>
      </c>
      <c r="G180" s="3"/>
    </row>
    <row r="181" spans="1:7" ht="12.75">
      <c r="A181" s="441" t="s">
        <v>178</v>
      </c>
      <c r="B181" s="429" t="e">
        <f>B175/E175*1000</f>
        <v>#DIV/0!</v>
      </c>
      <c r="C181" s="558" t="e">
        <f>SUM(C175:D175/F175*1000)</f>
        <v>#DIV/0!</v>
      </c>
      <c r="D181" s="558" t="e">
        <f>D175/F175*1000</f>
        <v>#DIV/0!</v>
      </c>
      <c r="E181" s="429" t="e">
        <f>E175/G175*100</f>
        <v>#DIV/0!</v>
      </c>
      <c r="F181" s="429" t="e">
        <f>F175/G175*100</f>
        <v>#DIV/0!</v>
      </c>
      <c r="G181" s="3"/>
    </row>
    <row r="182" spans="1:7" ht="13.5" thickBot="1">
      <c r="A182" s="442" t="s">
        <v>179</v>
      </c>
      <c r="B182" s="430" t="e">
        <f>B176/E176*1000</f>
        <v>#DIV/0!</v>
      </c>
      <c r="C182" s="559" t="e">
        <f>SUM(C176:D176/F176*1000)</f>
        <v>#DIV/0!</v>
      </c>
      <c r="D182" s="559" t="e">
        <f>D176/F176*1000</f>
        <v>#DIV/0!</v>
      </c>
      <c r="E182" s="430" t="e">
        <f>E176/G176*100</f>
        <v>#DIV/0!</v>
      </c>
      <c r="F182" s="430" t="e">
        <f>F176/G176*100</f>
        <v>#DIV/0!</v>
      </c>
      <c r="G182" s="3"/>
    </row>
    <row r="183" spans="3:4" ht="12.75">
      <c r="C183" s="83"/>
      <c r="D183" s="83"/>
    </row>
    <row r="184" spans="1:4" ht="16.5" thickBot="1">
      <c r="A184" s="522" t="s">
        <v>50</v>
      </c>
      <c r="B184" s="83"/>
      <c r="C184" s="83"/>
      <c r="D184" s="83"/>
    </row>
    <row r="185" spans="1:7" ht="12.75" customHeight="1">
      <c r="A185" s="726" t="s">
        <v>191</v>
      </c>
      <c r="B185" s="438" t="s">
        <v>18</v>
      </c>
      <c r="C185" s="554" t="s">
        <v>180</v>
      </c>
      <c r="D185" s="554" t="s">
        <v>181</v>
      </c>
      <c r="E185" s="438" t="s">
        <v>20</v>
      </c>
      <c r="F185" s="438" t="s">
        <v>21</v>
      </c>
      <c r="G185" s="446" t="s">
        <v>23</v>
      </c>
    </row>
    <row r="186" spans="1:7" ht="34.5" thickBot="1">
      <c r="A186" s="727"/>
      <c r="B186" s="439" t="s">
        <v>63</v>
      </c>
      <c r="C186" s="555" t="s">
        <v>189</v>
      </c>
      <c r="D186" s="555" t="s">
        <v>190</v>
      </c>
      <c r="E186" s="439" t="s">
        <v>64</v>
      </c>
      <c r="F186" s="439" t="s">
        <v>65</v>
      </c>
      <c r="G186" s="447"/>
    </row>
    <row r="187" spans="1:7" ht="12.75">
      <c r="A187" s="440" t="s">
        <v>175</v>
      </c>
      <c r="B187" s="155"/>
      <c r="C187" s="562"/>
      <c r="D187" s="562"/>
      <c r="E187" s="155"/>
      <c r="F187" s="155"/>
      <c r="G187" s="156"/>
    </row>
    <row r="188" spans="1:7" ht="12.75">
      <c r="A188" s="441" t="s">
        <v>176</v>
      </c>
      <c r="B188" s="157"/>
      <c r="C188" s="563"/>
      <c r="D188" s="563"/>
      <c r="E188" s="157"/>
      <c r="F188" s="157"/>
      <c r="G188" s="157"/>
    </row>
    <row r="189" spans="1:7" ht="12.75">
      <c r="A189" s="441" t="s">
        <v>177</v>
      </c>
      <c r="B189" s="157"/>
      <c r="C189" s="563"/>
      <c r="D189" s="563"/>
      <c r="E189" s="157"/>
      <c r="F189" s="157"/>
      <c r="G189" s="157"/>
    </row>
    <row r="190" spans="1:7" ht="12.75">
      <c r="A190" s="441" t="s">
        <v>178</v>
      </c>
      <c r="B190" s="157"/>
      <c r="C190" s="563"/>
      <c r="D190" s="563"/>
      <c r="E190" s="157"/>
      <c r="F190" s="157"/>
      <c r="G190" s="157"/>
    </row>
    <row r="191" spans="1:7" ht="13.5" thickBot="1">
      <c r="A191" s="442" t="s">
        <v>179</v>
      </c>
      <c r="B191" s="158"/>
      <c r="C191" s="564"/>
      <c r="D191" s="564"/>
      <c r="E191" s="158"/>
      <c r="F191" s="158"/>
      <c r="G191" s="158"/>
    </row>
    <row r="192" spans="1:7" ht="13.5" thickBot="1">
      <c r="A192" s="443" t="s">
        <v>61</v>
      </c>
      <c r="B192" s="444" t="s">
        <v>25</v>
      </c>
      <c r="C192" s="561" t="s">
        <v>186</v>
      </c>
      <c r="D192" s="561" t="s">
        <v>187</v>
      </c>
      <c r="E192" s="448" t="s">
        <v>26</v>
      </c>
      <c r="F192" s="448" t="s">
        <v>27</v>
      </c>
      <c r="G192" s="3"/>
    </row>
    <row r="193" spans="1:7" ht="12.75">
      <c r="A193" s="440" t="s">
        <v>175</v>
      </c>
      <c r="B193" s="445" t="e">
        <f>B187/E187*1000</f>
        <v>#DIV/0!</v>
      </c>
      <c r="C193" s="445" t="e">
        <f>C187/F187*1000</f>
        <v>#DIV/0!</v>
      </c>
      <c r="D193" s="445" t="e">
        <f>D187/F187*1000</f>
        <v>#DIV/0!</v>
      </c>
      <c r="E193" s="449" t="e">
        <f>E187/G187*100</f>
        <v>#DIV/0!</v>
      </c>
      <c r="F193" s="449" t="e">
        <f>F187/G187*100</f>
        <v>#DIV/0!</v>
      </c>
      <c r="G193" s="3"/>
    </row>
    <row r="194" spans="1:7" ht="12.75">
      <c r="A194" s="441" t="s">
        <v>176</v>
      </c>
      <c r="B194" s="429" t="e">
        <f>B188/E188*1000</f>
        <v>#DIV/0!</v>
      </c>
      <c r="C194" s="558" t="e">
        <f>SUM(C188:D188/F188*1000)</f>
        <v>#DIV/0!</v>
      </c>
      <c r="D194" s="558" t="e">
        <f>D188/F188*1000</f>
        <v>#DIV/0!</v>
      </c>
      <c r="E194" s="429" t="e">
        <f>E188/G188*100</f>
        <v>#DIV/0!</v>
      </c>
      <c r="F194" s="429" t="e">
        <f>F188/G188*100</f>
        <v>#DIV/0!</v>
      </c>
      <c r="G194" s="3"/>
    </row>
    <row r="195" spans="1:7" ht="12.75">
      <c r="A195" s="441" t="s">
        <v>177</v>
      </c>
      <c r="B195" s="429" t="e">
        <f>B189/E189*1000</f>
        <v>#DIV/0!</v>
      </c>
      <c r="C195" s="558" t="e">
        <f>SUM(C189:D189/F189*1000)</f>
        <v>#DIV/0!</v>
      </c>
      <c r="D195" s="558" t="e">
        <f>D189/F189*1000</f>
        <v>#DIV/0!</v>
      </c>
      <c r="E195" s="429" t="e">
        <f>E189/G189*100</f>
        <v>#DIV/0!</v>
      </c>
      <c r="F195" s="429" t="e">
        <f>F189/G189*100</f>
        <v>#DIV/0!</v>
      </c>
      <c r="G195" s="3"/>
    </row>
    <row r="196" spans="1:7" ht="12.75">
      <c r="A196" s="441" t="s">
        <v>178</v>
      </c>
      <c r="B196" s="429" t="e">
        <f>B190/E190*1000</f>
        <v>#DIV/0!</v>
      </c>
      <c r="C196" s="558" t="e">
        <f>SUM(C190:D190/F190*1000)</f>
        <v>#DIV/0!</v>
      </c>
      <c r="D196" s="558" t="e">
        <f>D190/F190*1000</f>
        <v>#DIV/0!</v>
      </c>
      <c r="E196" s="429" t="e">
        <f>E190/G190*100</f>
        <v>#DIV/0!</v>
      </c>
      <c r="F196" s="429" t="e">
        <f>F190/G190*100</f>
        <v>#DIV/0!</v>
      </c>
      <c r="G196" s="3"/>
    </row>
    <row r="197" spans="1:7" ht="13.5" thickBot="1">
      <c r="A197" s="442" t="s">
        <v>179</v>
      </c>
      <c r="B197" s="430" t="e">
        <f>B191/E191*1000</f>
        <v>#DIV/0!</v>
      </c>
      <c r="C197" s="559" t="e">
        <f>SUM(C191:D191/F191*1000)</f>
        <v>#DIV/0!</v>
      </c>
      <c r="D197" s="559" t="e">
        <f>D191/F191*1000</f>
        <v>#DIV/0!</v>
      </c>
      <c r="E197" s="430" t="e">
        <f>E191/G191*100</f>
        <v>#DIV/0!</v>
      </c>
      <c r="F197" s="430" t="e">
        <f>F191/G191*100</f>
        <v>#DIV/0!</v>
      </c>
      <c r="G197" s="3"/>
    </row>
    <row r="198" spans="1:7" ht="12.75">
      <c r="A198" s="67"/>
      <c r="B198" s="68"/>
      <c r="C198" s="109"/>
      <c r="D198" s="110"/>
      <c r="E198" s="68"/>
      <c r="F198" s="68"/>
      <c r="G198" s="3"/>
    </row>
    <row r="199" spans="1:7" ht="13.5" thickBot="1">
      <c r="A199" s="67"/>
      <c r="B199" s="68"/>
      <c r="C199" s="109"/>
      <c r="D199" s="110"/>
      <c r="E199" s="68"/>
      <c r="F199" s="68"/>
      <c r="G199" s="3"/>
    </row>
    <row r="200" spans="1:7" ht="16.5" thickBot="1">
      <c r="A200" s="524" t="s">
        <v>14</v>
      </c>
      <c r="B200" s="523" t="s">
        <v>59</v>
      </c>
      <c r="C200" s="527"/>
      <c r="D200" s="527"/>
      <c r="E200" s="527"/>
      <c r="F200" s="527"/>
      <c r="G200" s="528"/>
    </row>
    <row r="201" spans="1:7" ht="12.75" customHeight="1">
      <c r="A201" s="726" t="s">
        <v>191</v>
      </c>
      <c r="B201" s="438" t="s">
        <v>18</v>
      </c>
      <c r="C201" s="554" t="s">
        <v>180</v>
      </c>
      <c r="D201" s="554" t="s">
        <v>181</v>
      </c>
      <c r="E201" s="438" t="s">
        <v>20</v>
      </c>
      <c r="F201" s="438" t="s">
        <v>21</v>
      </c>
      <c r="G201" s="446" t="s">
        <v>23</v>
      </c>
    </row>
    <row r="202" spans="1:7" ht="34.5" thickBot="1">
      <c r="A202" s="727"/>
      <c r="B202" s="439" t="s">
        <v>63</v>
      </c>
      <c r="C202" s="555" t="s">
        <v>189</v>
      </c>
      <c r="D202" s="555" t="s">
        <v>190</v>
      </c>
      <c r="E202" s="439" t="s">
        <v>64</v>
      </c>
      <c r="F202" s="439" t="s">
        <v>65</v>
      </c>
      <c r="G202" s="447"/>
    </row>
    <row r="203" spans="1:7" ht="12.75">
      <c r="A203" s="111" t="s">
        <v>175</v>
      </c>
      <c r="B203" s="149">
        <f aca="true" t="shared" si="0" ref="B203:G203">B22+B37+B52+B67+B82+B97+B112+B127+B142+B157+B172+B187</f>
        <v>0</v>
      </c>
      <c r="C203" s="149">
        <f t="shared" si="0"/>
        <v>0</v>
      </c>
      <c r="D203" s="149">
        <f t="shared" si="0"/>
        <v>0</v>
      </c>
      <c r="E203" s="149">
        <f t="shared" si="0"/>
        <v>0</v>
      </c>
      <c r="F203" s="149">
        <f t="shared" si="0"/>
        <v>0</v>
      </c>
      <c r="G203" s="149">
        <f t="shared" si="0"/>
        <v>0</v>
      </c>
    </row>
    <row r="204" spans="1:7" ht="12.75">
      <c r="A204" s="112" t="s">
        <v>176</v>
      </c>
      <c r="B204" s="150">
        <f aca="true" t="shared" si="1" ref="B204:G207">B23+B38+B53+B68+B83+B98+B113+B128+B143+B158+B173+B188</f>
        <v>0</v>
      </c>
      <c r="C204" s="150">
        <f>C23+C38+C53+C68+C83+C98+C113+C128+C143+C158+C173+C188</f>
        <v>0</v>
      </c>
      <c r="D204" s="150">
        <f t="shared" si="1"/>
        <v>0</v>
      </c>
      <c r="E204" s="150">
        <f t="shared" si="1"/>
        <v>0</v>
      </c>
      <c r="F204" s="150">
        <f t="shared" si="1"/>
        <v>0</v>
      </c>
      <c r="G204" s="150">
        <f t="shared" si="1"/>
        <v>0</v>
      </c>
    </row>
    <row r="205" spans="1:7" ht="12.75">
      <c r="A205" s="112" t="s">
        <v>177</v>
      </c>
      <c r="B205" s="150">
        <f t="shared" si="1"/>
        <v>0</v>
      </c>
      <c r="C205" s="150">
        <f t="shared" si="1"/>
        <v>0</v>
      </c>
      <c r="D205" s="150">
        <f t="shared" si="1"/>
        <v>0</v>
      </c>
      <c r="E205" s="150">
        <f t="shared" si="1"/>
        <v>0</v>
      </c>
      <c r="F205" s="150">
        <f t="shared" si="1"/>
        <v>0</v>
      </c>
      <c r="G205" s="150">
        <f t="shared" si="1"/>
        <v>0</v>
      </c>
    </row>
    <row r="206" spans="1:7" ht="12.75">
      <c r="A206" s="112" t="s">
        <v>178</v>
      </c>
      <c r="B206" s="150">
        <f t="shared" si="1"/>
        <v>0</v>
      </c>
      <c r="C206" s="150">
        <f t="shared" si="1"/>
        <v>0</v>
      </c>
      <c r="D206" s="150">
        <f t="shared" si="1"/>
        <v>0</v>
      </c>
      <c r="E206" s="150">
        <f t="shared" si="1"/>
        <v>0</v>
      </c>
      <c r="F206" s="150">
        <f t="shared" si="1"/>
        <v>0</v>
      </c>
      <c r="G206" s="150">
        <f t="shared" si="1"/>
        <v>0</v>
      </c>
    </row>
    <row r="207" spans="1:7" ht="13.5" thickBot="1">
      <c r="A207" s="113" t="s">
        <v>179</v>
      </c>
      <c r="B207" s="151">
        <f t="shared" si="1"/>
        <v>0</v>
      </c>
      <c r="C207" s="151">
        <f t="shared" si="1"/>
        <v>0</v>
      </c>
      <c r="D207" s="151">
        <f t="shared" si="1"/>
        <v>0</v>
      </c>
      <c r="E207" s="151">
        <f t="shared" si="1"/>
        <v>0</v>
      </c>
      <c r="F207" s="151">
        <f t="shared" si="1"/>
        <v>0</v>
      </c>
      <c r="G207" s="151">
        <f t="shared" si="1"/>
        <v>0</v>
      </c>
    </row>
    <row r="208" spans="1:7" ht="13.5" thickBot="1">
      <c r="A208" s="565" t="s">
        <v>236</v>
      </c>
      <c r="B208" s="556">
        <f aca="true" t="shared" si="2" ref="B208:G208">SUM(B203:B207)</f>
        <v>0</v>
      </c>
      <c r="C208" s="556">
        <f t="shared" si="2"/>
        <v>0</v>
      </c>
      <c r="D208" s="556">
        <f t="shared" si="2"/>
        <v>0</v>
      </c>
      <c r="E208" s="556">
        <f t="shared" si="2"/>
        <v>0</v>
      </c>
      <c r="F208" s="556">
        <f t="shared" si="2"/>
        <v>0</v>
      </c>
      <c r="G208" s="572">
        <f t="shared" si="2"/>
        <v>0</v>
      </c>
    </row>
    <row r="209" spans="1:7" ht="13.5" thickBot="1">
      <c r="A209" s="443" t="s">
        <v>61</v>
      </c>
      <c r="B209" s="566" t="s">
        <v>25</v>
      </c>
      <c r="C209" s="557" t="s">
        <v>186</v>
      </c>
      <c r="D209" s="557" t="s">
        <v>187</v>
      </c>
      <c r="E209" s="567" t="s">
        <v>26</v>
      </c>
      <c r="F209" s="567" t="s">
        <v>27</v>
      </c>
      <c r="G209" s="3"/>
    </row>
    <row r="210" spans="1:7" ht="12.75">
      <c r="A210" s="440" t="s">
        <v>175</v>
      </c>
      <c r="B210" s="445" t="e">
        <f>B203/E203*1000</f>
        <v>#DIV/0!</v>
      </c>
      <c r="C210" s="445" t="e">
        <f aca="true" t="shared" si="3" ref="B210:C214">C203/F203*1000</f>
        <v>#DIV/0!</v>
      </c>
      <c r="D210" s="445" t="e">
        <f>D203/F203*1000</f>
        <v>#DIV/0!</v>
      </c>
      <c r="E210" s="568" t="e">
        <f>E203/G203*100</f>
        <v>#DIV/0!</v>
      </c>
      <c r="F210" s="568" t="e">
        <f>F203/G203*100</f>
        <v>#DIV/0!</v>
      </c>
      <c r="G210" s="3"/>
    </row>
    <row r="211" spans="1:7" ht="12.75">
      <c r="A211" s="441" t="s">
        <v>176</v>
      </c>
      <c r="B211" s="429" t="e">
        <f t="shared" si="3"/>
        <v>#DIV/0!</v>
      </c>
      <c r="C211" s="558" t="e">
        <f t="shared" si="3"/>
        <v>#DIV/0!</v>
      </c>
      <c r="D211" s="558" t="e">
        <f>D204/F204*1000</f>
        <v>#DIV/0!</v>
      </c>
      <c r="E211" s="569" t="e">
        <f>E204/G204*100</f>
        <v>#DIV/0!</v>
      </c>
      <c r="F211" s="569" t="e">
        <f>F204/G204*100</f>
        <v>#DIV/0!</v>
      </c>
      <c r="G211" s="3"/>
    </row>
    <row r="212" spans="1:7" ht="12.75">
      <c r="A212" s="441" t="s">
        <v>177</v>
      </c>
      <c r="B212" s="429" t="e">
        <f t="shared" si="3"/>
        <v>#DIV/0!</v>
      </c>
      <c r="C212" s="558" t="e">
        <f t="shared" si="3"/>
        <v>#DIV/0!</v>
      </c>
      <c r="D212" s="558" t="e">
        <f>D205/F205*1000</f>
        <v>#DIV/0!</v>
      </c>
      <c r="E212" s="569" t="e">
        <f>E205/G205*100</f>
        <v>#DIV/0!</v>
      </c>
      <c r="F212" s="569" t="e">
        <f>F205/G205*100</f>
        <v>#DIV/0!</v>
      </c>
      <c r="G212" s="3"/>
    </row>
    <row r="213" spans="1:7" ht="12.75">
      <c r="A213" s="441" t="s">
        <v>178</v>
      </c>
      <c r="B213" s="429" t="e">
        <f t="shared" si="3"/>
        <v>#DIV/0!</v>
      </c>
      <c r="C213" s="558" t="e">
        <f t="shared" si="3"/>
        <v>#DIV/0!</v>
      </c>
      <c r="D213" s="558" t="e">
        <f>D206/F206*1000</f>
        <v>#DIV/0!</v>
      </c>
      <c r="E213" s="569" t="e">
        <f>E206/G206*100</f>
        <v>#DIV/0!</v>
      </c>
      <c r="F213" s="569" t="e">
        <f>F206/G206*100</f>
        <v>#DIV/0!</v>
      </c>
      <c r="G213" s="3"/>
    </row>
    <row r="214" spans="1:7" ht="13.5" thickBot="1">
      <c r="A214" s="442" t="s">
        <v>179</v>
      </c>
      <c r="B214" s="430" t="e">
        <f t="shared" si="3"/>
        <v>#DIV/0!</v>
      </c>
      <c r="C214" s="559" t="e">
        <f t="shared" si="3"/>
        <v>#DIV/0!</v>
      </c>
      <c r="D214" s="559" t="e">
        <f>D207/F207*1000</f>
        <v>#DIV/0!</v>
      </c>
      <c r="E214" s="570" t="e">
        <f>E207/G207*100</f>
        <v>#DIV/0!</v>
      </c>
      <c r="F214" s="570" t="e">
        <f>F207/G207*100</f>
        <v>#DIV/0!</v>
      </c>
      <c r="G214" s="3"/>
    </row>
    <row r="215" spans="1:6" ht="13.5" thickBot="1">
      <c r="A215" s="565" t="s">
        <v>236</v>
      </c>
      <c r="B215" s="560" t="e">
        <f>B208/E$208*1000</f>
        <v>#DIV/0!</v>
      </c>
      <c r="C215" s="560" t="e">
        <f>C208/F208*1000</f>
        <v>#DIV/0!</v>
      </c>
      <c r="D215" s="560" t="e">
        <f>D208/F$208*1000</f>
        <v>#DIV/0!</v>
      </c>
      <c r="E215" s="571" t="e">
        <f>E208/G$208*100</f>
        <v>#DIV/0!</v>
      </c>
      <c r="F215" s="571" t="e">
        <f>F208/G$208*100</f>
        <v>#DIV/0!</v>
      </c>
    </row>
  </sheetData>
  <sheetProtection selectLockedCells="1"/>
  <mergeCells count="13">
    <mergeCell ref="A50:A51"/>
    <mergeCell ref="A20:A21"/>
    <mergeCell ref="A35:A36"/>
    <mergeCell ref="A110:A111"/>
    <mergeCell ref="A65:A66"/>
    <mergeCell ref="A201:A202"/>
    <mergeCell ref="A185:A186"/>
    <mergeCell ref="A125:A126"/>
    <mergeCell ref="A155:A156"/>
    <mergeCell ref="A170:A171"/>
    <mergeCell ref="A140:A141"/>
    <mergeCell ref="A95:A96"/>
    <mergeCell ref="A80:A81"/>
  </mergeCells>
  <printOptions/>
  <pageMargins left="0.1968503937007874" right="0.1968503937007874" top="0.7874015748031497" bottom="0.7874015748031497" header="0.5118110236220472" footer="0.5118110236220472"/>
  <pageSetup horizontalDpi="300" verticalDpi="300" orientation="landscape" paperSize="9" scale="95" r:id="rId1"/>
  <headerFooter alignWithMargins="0">
    <oddHeader xml:space="preserve">&amp;CDivisão de Infecção Hospitalar - Planilha 3 </oddHeader>
    <oddFooter xml:space="preserve">&amp;R&amp;P de  &amp;N -  &amp;D </oddFooter>
  </headerFooter>
  <rowBreaks count="13" manualBreakCount="13">
    <brk id="17" max="255" man="1"/>
    <brk id="32" max="255" man="1"/>
    <brk id="46" max="255" man="1"/>
    <brk id="62" max="255" man="1"/>
    <brk id="77" max="255" man="1"/>
    <brk id="92" max="255" man="1"/>
    <brk id="107" max="255" man="1"/>
    <brk id="122" max="255" man="1"/>
    <brk id="137" max="255" man="1"/>
    <brk id="152" max="255" man="1"/>
    <brk id="167" max="255" man="1"/>
    <brk id="182" max="255" man="1"/>
    <brk id="19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43"/>
  <sheetViews>
    <sheetView zoomScale="80" zoomScaleNormal="80" zoomScalePageLayoutView="0" workbookViewId="0" topLeftCell="A1">
      <selection activeCell="D24" sqref="D24"/>
    </sheetView>
  </sheetViews>
  <sheetFormatPr defaultColWidth="9.140625" defaultRowHeight="12.75"/>
  <cols>
    <col min="1" max="1" width="15.28125" style="0" customWidth="1"/>
    <col min="2" max="2" width="19.00390625" style="0" customWidth="1"/>
    <col min="3" max="3" width="16.8515625" style="0" customWidth="1"/>
    <col min="4" max="4" width="16.28125" style="0" customWidth="1"/>
    <col min="5" max="5" width="19.28125" style="0" customWidth="1"/>
    <col min="6" max="6" width="19.57421875" style="0" customWidth="1"/>
    <col min="7" max="7" width="18.7109375" style="0" customWidth="1"/>
  </cols>
  <sheetData>
    <row r="1" spans="1:7" ht="19.5" thickBot="1" thickTop="1">
      <c r="A1" s="246" t="s">
        <v>254</v>
      </c>
      <c r="B1" s="247"/>
      <c r="C1" s="247"/>
      <c r="D1" s="247"/>
      <c r="E1" s="247"/>
      <c r="F1" s="247"/>
      <c r="G1" s="248"/>
    </row>
    <row r="2" spans="1:7" ht="18.75" thickBot="1">
      <c r="A2" s="216" t="s">
        <v>51</v>
      </c>
      <c r="B2" s="2"/>
      <c r="C2" s="2"/>
      <c r="D2" s="2"/>
      <c r="E2" s="60"/>
      <c r="F2" s="60"/>
      <c r="G2" s="249"/>
    </row>
    <row r="3" spans="1:7" ht="15.75">
      <c r="A3" s="250" t="s">
        <v>170</v>
      </c>
      <c r="B3" s="61"/>
      <c r="C3" s="61"/>
      <c r="D3" s="61"/>
      <c r="E3" s="62"/>
      <c r="F3" s="62"/>
      <c r="G3" s="251"/>
    </row>
    <row r="4" spans="1:7" ht="16.5" thickBot="1">
      <c r="A4" s="230" t="s">
        <v>233</v>
      </c>
      <c r="B4" s="63"/>
      <c r="C4" s="63"/>
      <c r="D4" s="63"/>
      <c r="E4" s="64"/>
      <c r="F4" s="64"/>
      <c r="G4" s="252"/>
    </row>
    <row r="5" spans="1:7" ht="15">
      <c r="A5" s="598" t="s">
        <v>235</v>
      </c>
      <c r="B5" s="590"/>
      <c r="C5" s="590"/>
      <c r="D5" s="590"/>
      <c r="E5" s="590"/>
      <c r="F5" s="590"/>
      <c r="G5" s="591"/>
    </row>
    <row r="6" spans="1:7" ht="14.25">
      <c r="A6" s="592" t="s">
        <v>241</v>
      </c>
      <c r="B6" s="593"/>
      <c r="C6" s="593"/>
      <c r="D6" s="593"/>
      <c r="E6" s="593"/>
      <c r="F6" s="593"/>
      <c r="G6" s="594"/>
    </row>
    <row r="7" spans="1:7" ht="15" thickBot="1">
      <c r="A7" s="595" t="s">
        <v>237</v>
      </c>
      <c r="B7" s="596"/>
      <c r="C7" s="596"/>
      <c r="D7" s="596"/>
      <c r="E7" s="596"/>
      <c r="F7" s="596"/>
      <c r="G7" s="597"/>
    </row>
    <row r="8" spans="1:7" ht="9" customHeight="1" thickBot="1">
      <c r="A8" s="229"/>
      <c r="B8" s="4"/>
      <c r="C8" s="4"/>
      <c r="D8" s="4"/>
      <c r="E8" s="65"/>
      <c r="F8" s="65"/>
      <c r="G8" s="251"/>
    </row>
    <row r="9" spans="1:7" ht="15">
      <c r="A9" s="253" t="s">
        <v>348</v>
      </c>
      <c r="B9" s="152"/>
      <c r="C9" s="152"/>
      <c r="D9" s="152"/>
      <c r="E9" s="152"/>
      <c r="F9" s="152"/>
      <c r="G9" s="254"/>
    </row>
    <row r="10" spans="1:7" ht="14.25">
      <c r="A10" s="255" t="s">
        <v>239</v>
      </c>
      <c r="B10" s="148"/>
      <c r="C10" s="148"/>
      <c r="D10" s="148"/>
      <c r="E10" s="148"/>
      <c r="F10" s="148"/>
      <c r="G10" s="256"/>
    </row>
    <row r="11" spans="1:7" ht="15" thickBot="1">
      <c r="A11" s="257" t="s">
        <v>243</v>
      </c>
      <c r="B11" s="258"/>
      <c r="C11" s="258"/>
      <c r="D11" s="258"/>
      <c r="E11" s="258"/>
      <c r="F11" s="258"/>
      <c r="G11" s="259"/>
    </row>
    <row r="12" ht="14.25" thickBot="1" thickTop="1"/>
    <row r="13" spans="1:7" ht="16.5" customHeight="1" thickBot="1" thickTop="1">
      <c r="A13" s="732" t="s">
        <v>228</v>
      </c>
      <c r="B13" s="728" t="s">
        <v>230</v>
      </c>
      <c r="C13" s="729"/>
      <c r="D13" s="730"/>
      <c r="E13" s="731" t="s">
        <v>234</v>
      </c>
      <c r="F13" s="729"/>
      <c r="G13" s="730"/>
    </row>
    <row r="14" spans="1:7" ht="45.75" thickBot="1">
      <c r="A14" s="733"/>
      <c r="B14" s="573" t="s">
        <v>240</v>
      </c>
      <c r="C14" s="574" t="s">
        <v>229</v>
      </c>
      <c r="D14" s="575" t="s">
        <v>242</v>
      </c>
      <c r="E14" s="576" t="s">
        <v>240</v>
      </c>
      <c r="F14" s="574" t="s">
        <v>229</v>
      </c>
      <c r="G14" s="575" t="s">
        <v>242</v>
      </c>
    </row>
    <row r="15" spans="1:7" ht="15.75">
      <c r="A15" s="586" t="s">
        <v>39</v>
      </c>
      <c r="B15" s="153"/>
      <c r="C15" s="577">
        <f>SUM('Plan2 - UTI'!I28:I31)</f>
        <v>0</v>
      </c>
      <c r="D15" s="578" t="e">
        <f>B15/C15</f>
        <v>#DIV/0!</v>
      </c>
      <c r="E15" s="260"/>
      <c r="F15" s="577">
        <f>'Plan2 - UTI'!I32</f>
        <v>0</v>
      </c>
      <c r="G15" s="578" t="e">
        <f>E15/F15</f>
        <v>#DIV/0!</v>
      </c>
    </row>
    <row r="16" spans="1:7" ht="15.75">
      <c r="A16" s="587" t="s">
        <v>40</v>
      </c>
      <c r="B16" s="147"/>
      <c r="C16" s="579">
        <f>SUM('Plan2 - UTI'!I45:I48)</f>
        <v>0</v>
      </c>
      <c r="D16" s="580" t="e">
        <f>B16/C16</f>
        <v>#DIV/0!</v>
      </c>
      <c r="E16" s="261"/>
      <c r="F16" s="579">
        <f>'Plan2 - UTI'!I49</f>
        <v>0</v>
      </c>
      <c r="G16" s="580" t="e">
        <f>E16/F16</f>
        <v>#DIV/0!</v>
      </c>
    </row>
    <row r="17" spans="1:7" ht="15.75">
      <c r="A17" s="587" t="s">
        <v>41</v>
      </c>
      <c r="B17" s="147"/>
      <c r="C17" s="579">
        <f>SUM('Plan2 - UTI'!I62:I65)</f>
        <v>0</v>
      </c>
      <c r="D17" s="580" t="e">
        <f aca="true" t="shared" si="0" ref="D17:D26">B17/C17</f>
        <v>#DIV/0!</v>
      </c>
      <c r="E17" s="261"/>
      <c r="F17" s="579">
        <f>'Plan2 - UTI'!I66</f>
        <v>0</v>
      </c>
      <c r="G17" s="580" t="e">
        <f aca="true" t="shared" si="1" ref="G17:G26">E17/F17</f>
        <v>#DIV/0!</v>
      </c>
    </row>
    <row r="18" spans="1:7" ht="15.75">
      <c r="A18" s="587" t="s">
        <v>42</v>
      </c>
      <c r="B18" s="147"/>
      <c r="C18" s="579">
        <f>SUM('Plan2 - UTI'!I79:I82)</f>
        <v>0</v>
      </c>
      <c r="D18" s="580" t="e">
        <f t="shared" si="0"/>
        <v>#DIV/0!</v>
      </c>
      <c r="E18" s="261"/>
      <c r="F18" s="579">
        <f>'Plan2 - UTI'!I83</f>
        <v>0</v>
      </c>
      <c r="G18" s="580" t="e">
        <f t="shared" si="1"/>
        <v>#DIV/0!</v>
      </c>
    </row>
    <row r="19" spans="1:7" ht="15.75">
      <c r="A19" s="587" t="s">
        <v>43</v>
      </c>
      <c r="B19" s="147"/>
      <c r="C19" s="579">
        <f>SUM('Plan2 - UTI'!I96:I99)</f>
        <v>0</v>
      </c>
      <c r="D19" s="580" t="e">
        <f t="shared" si="0"/>
        <v>#DIV/0!</v>
      </c>
      <c r="E19" s="261"/>
      <c r="F19" s="579">
        <f>'Plan2 - UTI'!I100</f>
        <v>0</v>
      </c>
      <c r="G19" s="580" t="e">
        <f t="shared" si="1"/>
        <v>#DIV/0!</v>
      </c>
    </row>
    <row r="20" spans="1:7" ht="15.75">
      <c r="A20" s="587" t="s">
        <v>44</v>
      </c>
      <c r="B20" s="147"/>
      <c r="C20" s="579">
        <f>SUM('Plan2 - UTI'!I113:I116)</f>
        <v>0</v>
      </c>
      <c r="D20" s="580" t="e">
        <f t="shared" si="0"/>
        <v>#DIV/0!</v>
      </c>
      <c r="E20" s="261"/>
      <c r="F20" s="579">
        <f>'Plan2 - UTI'!I117</f>
        <v>0</v>
      </c>
      <c r="G20" s="580" t="e">
        <f t="shared" si="1"/>
        <v>#DIV/0!</v>
      </c>
    </row>
    <row r="21" spans="1:7" ht="15.75">
      <c r="A21" s="587" t="s">
        <v>45</v>
      </c>
      <c r="B21" s="147"/>
      <c r="C21" s="579">
        <f>SUM('Plan2 - UTI'!I130:I133)</f>
        <v>0</v>
      </c>
      <c r="D21" s="580" t="e">
        <f t="shared" si="0"/>
        <v>#DIV/0!</v>
      </c>
      <c r="E21" s="261"/>
      <c r="F21" s="579">
        <f>'Plan2 - UTI'!I134</f>
        <v>0</v>
      </c>
      <c r="G21" s="580" t="e">
        <f t="shared" si="1"/>
        <v>#DIV/0!</v>
      </c>
    </row>
    <row r="22" spans="1:7" ht="15.75">
      <c r="A22" s="587" t="s">
        <v>46</v>
      </c>
      <c r="B22" s="147"/>
      <c r="C22" s="579">
        <f>SUM('Plan2 - UTI'!I147:I150)</f>
        <v>0</v>
      </c>
      <c r="D22" s="580" t="e">
        <f t="shared" si="0"/>
        <v>#DIV/0!</v>
      </c>
      <c r="E22" s="261"/>
      <c r="F22" s="579">
        <f>'Plan2 - UTI'!I151</f>
        <v>0</v>
      </c>
      <c r="G22" s="580" t="e">
        <f t="shared" si="1"/>
        <v>#DIV/0!</v>
      </c>
    </row>
    <row r="23" spans="1:7" ht="15.75">
      <c r="A23" s="587" t="s">
        <v>47</v>
      </c>
      <c r="B23" s="147"/>
      <c r="C23" s="579">
        <f>SUM('Plan2 - UTI'!I164:I167)</f>
        <v>0</v>
      </c>
      <c r="D23" s="580" t="e">
        <f t="shared" si="0"/>
        <v>#DIV/0!</v>
      </c>
      <c r="E23" s="261"/>
      <c r="F23" s="579">
        <f>'Plan2 - UTI'!I168</f>
        <v>0</v>
      </c>
      <c r="G23" s="580" t="e">
        <f t="shared" si="1"/>
        <v>#DIV/0!</v>
      </c>
    </row>
    <row r="24" spans="1:7" ht="15.75">
      <c r="A24" s="587" t="s">
        <v>48</v>
      </c>
      <c r="B24" s="147"/>
      <c r="C24" s="579">
        <f>SUM('Plan2 - UTI'!I181:I184)</f>
        <v>0</v>
      </c>
      <c r="D24" s="580" t="e">
        <f t="shared" si="0"/>
        <v>#DIV/0!</v>
      </c>
      <c r="E24" s="261"/>
      <c r="F24" s="579">
        <f>'Plan2 - UTI'!I185</f>
        <v>0</v>
      </c>
      <c r="G24" s="580" t="e">
        <f t="shared" si="1"/>
        <v>#DIV/0!</v>
      </c>
    </row>
    <row r="25" spans="1:7" ht="15.75">
      <c r="A25" s="587" t="s">
        <v>49</v>
      </c>
      <c r="B25" s="147"/>
      <c r="C25" s="579">
        <f>SUM('Plan2 - UTI'!I198:I201)</f>
        <v>0</v>
      </c>
      <c r="D25" s="580" t="e">
        <f t="shared" si="0"/>
        <v>#DIV/0!</v>
      </c>
      <c r="E25" s="261"/>
      <c r="F25" s="579">
        <f>'Plan2 - UTI'!I202</f>
        <v>0</v>
      </c>
      <c r="G25" s="580" t="e">
        <f t="shared" si="1"/>
        <v>#DIV/0!</v>
      </c>
    </row>
    <row r="26" spans="1:7" ht="16.5" thickBot="1">
      <c r="A26" s="588" t="s">
        <v>50</v>
      </c>
      <c r="B26" s="154"/>
      <c r="C26" s="581">
        <f>SUM('Plan2 - UTI'!I215:I218)</f>
        <v>0</v>
      </c>
      <c r="D26" s="582" t="e">
        <f t="shared" si="0"/>
        <v>#DIV/0!</v>
      </c>
      <c r="E26" s="262"/>
      <c r="F26" s="581">
        <f>'Plan2 - UTI'!I219</f>
        <v>0</v>
      </c>
      <c r="G26" s="582" t="e">
        <f t="shared" si="1"/>
        <v>#DIV/0!</v>
      </c>
    </row>
    <row r="27" spans="1:7" ht="16.5" thickBot="1">
      <c r="A27" s="589" t="s">
        <v>81</v>
      </c>
      <c r="B27" s="583">
        <f>SUM(B15:B26)</f>
        <v>0</v>
      </c>
      <c r="C27" s="583">
        <f>SUM(C15:C26)</f>
        <v>0</v>
      </c>
      <c r="D27" s="584" t="e">
        <f>B27/C27</f>
        <v>#DIV/0!</v>
      </c>
      <c r="E27" s="585">
        <f>SUM(E15:E26)</f>
        <v>0</v>
      </c>
      <c r="F27" s="583">
        <f>SUM(F15:F26)</f>
        <v>0</v>
      </c>
      <c r="G27" s="584" t="e">
        <f>E27/F27</f>
        <v>#DIV/0!</v>
      </c>
    </row>
    <row r="28" spans="1:7" ht="15.75" thickBot="1" thickTop="1">
      <c r="A28" s="146"/>
      <c r="B28" s="146"/>
      <c r="C28" s="146"/>
      <c r="D28" s="146"/>
      <c r="E28" s="146"/>
      <c r="F28" s="146"/>
      <c r="G28" s="148"/>
    </row>
    <row r="29" spans="1:7" ht="16.5" customHeight="1" thickBot="1" thickTop="1">
      <c r="A29" s="732" t="s">
        <v>228</v>
      </c>
      <c r="B29" s="728" t="s">
        <v>231</v>
      </c>
      <c r="C29" s="729"/>
      <c r="D29" s="730"/>
      <c r="E29" s="731" t="s">
        <v>232</v>
      </c>
      <c r="F29" s="729"/>
      <c r="G29" s="730"/>
    </row>
    <row r="30" spans="1:7" ht="45.75" thickBot="1">
      <c r="A30" s="733"/>
      <c r="B30" s="573" t="s">
        <v>240</v>
      </c>
      <c r="C30" s="574" t="s">
        <v>229</v>
      </c>
      <c r="D30" s="575" t="s">
        <v>242</v>
      </c>
      <c r="E30" s="576" t="s">
        <v>240</v>
      </c>
      <c r="F30" s="574" t="s">
        <v>229</v>
      </c>
      <c r="G30" s="575" t="s">
        <v>242</v>
      </c>
    </row>
    <row r="31" spans="1:7" ht="15.75">
      <c r="A31" s="586" t="s">
        <v>39</v>
      </c>
      <c r="B31" s="153"/>
      <c r="C31" s="577">
        <f>'Plan2 - UTI'!I33</f>
        <v>0</v>
      </c>
      <c r="D31" s="578" t="e">
        <f>B31/C31</f>
        <v>#DIV/0!</v>
      </c>
      <c r="E31" s="260"/>
      <c r="F31" s="577">
        <f>SUM('Plan3 - UTINeo'!G22:G26)</f>
        <v>0</v>
      </c>
      <c r="G31" s="578" t="e">
        <f>E31/F31</f>
        <v>#DIV/0!</v>
      </c>
    </row>
    <row r="32" spans="1:7" ht="15.75">
      <c r="A32" s="587" t="s">
        <v>40</v>
      </c>
      <c r="B32" s="147"/>
      <c r="C32" s="579">
        <f>'Plan2 - UTI'!I50</f>
        <v>0</v>
      </c>
      <c r="D32" s="580" t="e">
        <f>B32/C32</f>
        <v>#DIV/0!</v>
      </c>
      <c r="E32" s="261"/>
      <c r="F32" s="579">
        <f>SUM('Plan3 - UTINeo'!G37:G41)</f>
        <v>0</v>
      </c>
      <c r="G32" s="580" t="e">
        <f>E32/F32</f>
        <v>#DIV/0!</v>
      </c>
    </row>
    <row r="33" spans="1:7" ht="15.75">
      <c r="A33" s="587" t="s">
        <v>41</v>
      </c>
      <c r="B33" s="147"/>
      <c r="C33" s="579">
        <f>'Plan2 - UTI'!I67</f>
        <v>0</v>
      </c>
      <c r="D33" s="580" t="e">
        <f aca="true" t="shared" si="2" ref="D33:D42">B33/C33</f>
        <v>#DIV/0!</v>
      </c>
      <c r="E33" s="261"/>
      <c r="F33" s="579">
        <f>SUM('Plan3 - UTINeo'!G52:G56)</f>
        <v>0</v>
      </c>
      <c r="G33" s="580" t="e">
        <f aca="true" t="shared" si="3" ref="G33:G42">E33/F33</f>
        <v>#DIV/0!</v>
      </c>
    </row>
    <row r="34" spans="1:7" ht="15.75">
      <c r="A34" s="587" t="s">
        <v>42</v>
      </c>
      <c r="B34" s="147"/>
      <c r="C34" s="579">
        <f>'Plan2 - UTI'!I84</f>
        <v>0</v>
      </c>
      <c r="D34" s="580" t="e">
        <f t="shared" si="2"/>
        <v>#DIV/0!</v>
      </c>
      <c r="E34" s="261"/>
      <c r="F34" s="579">
        <f>SUM('Plan3 - UTINeo'!G67:G71)</f>
        <v>0</v>
      </c>
      <c r="G34" s="580" t="e">
        <f t="shared" si="3"/>
        <v>#DIV/0!</v>
      </c>
    </row>
    <row r="35" spans="1:7" ht="15.75">
      <c r="A35" s="587" t="s">
        <v>43</v>
      </c>
      <c r="B35" s="147"/>
      <c r="C35" s="579">
        <f>'Plan2 - UTI'!I101</f>
        <v>0</v>
      </c>
      <c r="D35" s="580" t="e">
        <f t="shared" si="2"/>
        <v>#DIV/0!</v>
      </c>
      <c r="E35" s="261"/>
      <c r="F35" s="579">
        <f>SUM('Plan3 - UTINeo'!G82:G86)</f>
        <v>0</v>
      </c>
      <c r="G35" s="580" t="e">
        <f t="shared" si="3"/>
        <v>#DIV/0!</v>
      </c>
    </row>
    <row r="36" spans="1:7" ht="15.75">
      <c r="A36" s="587" t="s">
        <v>44</v>
      </c>
      <c r="B36" s="147"/>
      <c r="C36" s="579">
        <f>'Plan2 - UTI'!I118</f>
        <v>0</v>
      </c>
      <c r="D36" s="580" t="e">
        <f t="shared" si="2"/>
        <v>#DIV/0!</v>
      </c>
      <c r="E36" s="261"/>
      <c r="F36" s="579">
        <f>SUM('Plan3 - UTINeo'!G97:G101)</f>
        <v>0</v>
      </c>
      <c r="G36" s="580" t="e">
        <f t="shared" si="3"/>
        <v>#DIV/0!</v>
      </c>
    </row>
    <row r="37" spans="1:7" ht="15.75">
      <c r="A37" s="587" t="s">
        <v>45</v>
      </c>
      <c r="B37" s="147"/>
      <c r="C37" s="579">
        <f>'Plan2 - UTI'!I135</f>
        <v>0</v>
      </c>
      <c r="D37" s="580" t="e">
        <f t="shared" si="2"/>
        <v>#DIV/0!</v>
      </c>
      <c r="E37" s="261"/>
      <c r="F37" s="579">
        <f>SUM('Plan3 - UTINeo'!G112:G116)</f>
        <v>0</v>
      </c>
      <c r="G37" s="580" t="e">
        <f t="shared" si="3"/>
        <v>#DIV/0!</v>
      </c>
    </row>
    <row r="38" spans="1:7" ht="15.75">
      <c r="A38" s="587" t="s">
        <v>46</v>
      </c>
      <c r="B38" s="147"/>
      <c r="C38" s="579">
        <f>'Plan2 - UTI'!I152</f>
        <v>0</v>
      </c>
      <c r="D38" s="580" t="e">
        <f t="shared" si="2"/>
        <v>#DIV/0!</v>
      </c>
      <c r="E38" s="261"/>
      <c r="F38" s="579">
        <f>SUM('Plan3 - UTINeo'!G127:G131)</f>
        <v>0</v>
      </c>
      <c r="G38" s="580" t="e">
        <f t="shared" si="3"/>
        <v>#DIV/0!</v>
      </c>
    </row>
    <row r="39" spans="1:7" ht="15.75">
      <c r="A39" s="587" t="s">
        <v>47</v>
      </c>
      <c r="B39" s="147"/>
      <c r="C39" s="579">
        <f>'Plan2 - UTI'!I169</f>
        <v>0</v>
      </c>
      <c r="D39" s="580" t="e">
        <f t="shared" si="2"/>
        <v>#DIV/0!</v>
      </c>
      <c r="E39" s="261"/>
      <c r="F39" s="579">
        <f>SUM('Plan3 - UTINeo'!G142:G146)</f>
        <v>0</v>
      </c>
      <c r="G39" s="580" t="e">
        <f t="shared" si="3"/>
        <v>#DIV/0!</v>
      </c>
    </row>
    <row r="40" spans="1:7" ht="15.75">
      <c r="A40" s="587" t="s">
        <v>48</v>
      </c>
      <c r="B40" s="147"/>
      <c r="C40" s="579">
        <f>'Plan2 - UTI'!I186</f>
        <v>0</v>
      </c>
      <c r="D40" s="580" t="e">
        <f t="shared" si="2"/>
        <v>#DIV/0!</v>
      </c>
      <c r="E40" s="261"/>
      <c r="F40" s="579">
        <f>SUM('Plan3 - UTINeo'!G157:G161)</f>
        <v>0</v>
      </c>
      <c r="G40" s="580" t="e">
        <f t="shared" si="3"/>
        <v>#DIV/0!</v>
      </c>
    </row>
    <row r="41" spans="1:7" ht="15.75">
      <c r="A41" s="587" t="s">
        <v>49</v>
      </c>
      <c r="B41" s="147"/>
      <c r="C41" s="579">
        <f>'Plan2 - UTI'!I203</f>
        <v>0</v>
      </c>
      <c r="D41" s="580" t="e">
        <f t="shared" si="2"/>
        <v>#DIV/0!</v>
      </c>
      <c r="E41" s="261"/>
      <c r="F41" s="579">
        <f>SUM('Plan3 - UTINeo'!G172:G176)</f>
        <v>0</v>
      </c>
      <c r="G41" s="580" t="e">
        <f t="shared" si="3"/>
        <v>#DIV/0!</v>
      </c>
    </row>
    <row r="42" spans="1:7" ht="16.5" thickBot="1">
      <c r="A42" s="588" t="s">
        <v>50</v>
      </c>
      <c r="B42" s="154"/>
      <c r="C42" s="581">
        <f>'Plan2 - UTI'!I220</f>
        <v>0</v>
      </c>
      <c r="D42" s="582" t="e">
        <f t="shared" si="2"/>
        <v>#DIV/0!</v>
      </c>
      <c r="E42" s="262"/>
      <c r="F42" s="581">
        <f>SUM('Plan3 - UTINeo'!G187:G191)</f>
        <v>0</v>
      </c>
      <c r="G42" s="582" t="e">
        <f t="shared" si="3"/>
        <v>#DIV/0!</v>
      </c>
    </row>
    <row r="43" spans="1:7" ht="16.5" thickBot="1">
      <c r="A43" s="589" t="s">
        <v>81</v>
      </c>
      <c r="B43" s="583">
        <f>SUM(B31:B42)</f>
        <v>0</v>
      </c>
      <c r="C43" s="583">
        <f>SUM(C31:C42)</f>
        <v>0</v>
      </c>
      <c r="D43" s="584" t="e">
        <f>B43/C43</f>
        <v>#DIV/0!</v>
      </c>
      <c r="E43" s="585">
        <f>SUM(E31:E42)</f>
        <v>0</v>
      </c>
      <c r="F43" s="583">
        <f>SUM(F31:F42)</f>
        <v>0</v>
      </c>
      <c r="G43" s="584" t="e">
        <f>E43/F43</f>
        <v>#DIV/0!</v>
      </c>
    </row>
    <row r="44" ht="13.5" thickTop="1"/>
  </sheetData>
  <sheetProtection/>
  <mergeCells count="6">
    <mergeCell ref="B13:D13"/>
    <mergeCell ref="E13:G13"/>
    <mergeCell ref="A13:A14"/>
    <mergeCell ref="B29:D29"/>
    <mergeCell ref="E29:G29"/>
    <mergeCell ref="A29:A30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1"/>
  <headerFooter alignWithMargins="0">
    <oddHeader>&amp;CDivisão de Infecção Hospitalar- Planilha 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727"/>
  <sheetViews>
    <sheetView zoomScale="60" zoomScaleNormal="60" zoomScalePageLayoutView="0" workbookViewId="0" topLeftCell="A1">
      <selection activeCell="B18" sqref="B18"/>
    </sheetView>
  </sheetViews>
  <sheetFormatPr defaultColWidth="31.00390625" defaultRowHeight="12.75"/>
  <cols>
    <col min="1" max="1" width="137.7109375" style="20" customWidth="1"/>
    <col min="2" max="2" width="22.421875" style="43" customWidth="1"/>
    <col min="3" max="3" width="21.57421875" style="21" customWidth="1"/>
    <col min="4" max="4" width="20.7109375" style="21" customWidth="1"/>
    <col min="5" max="5" width="21.57421875" style="21" customWidth="1"/>
    <col min="6" max="16384" width="31.00390625" style="21" customWidth="1"/>
  </cols>
  <sheetData>
    <row r="1" spans="1:5" ht="19.5" thickBot="1" thickTop="1">
      <c r="A1" s="270" t="s">
        <v>225</v>
      </c>
      <c r="B1" s="271"/>
      <c r="C1" s="271"/>
      <c r="D1" s="272"/>
      <c r="E1" s="276"/>
    </row>
    <row r="2" spans="1:5" ht="18.75" thickBot="1">
      <c r="A2" s="263" t="s">
        <v>51</v>
      </c>
      <c r="B2" s="171"/>
      <c r="C2" s="172"/>
      <c r="D2" s="264"/>
      <c r="E2" s="66"/>
    </row>
    <row r="3" spans="1:5" ht="15.75">
      <c r="A3" s="599" t="s">
        <v>246</v>
      </c>
      <c r="B3" s="600"/>
      <c r="C3" s="600"/>
      <c r="D3" s="601"/>
      <c r="E3" s="269"/>
    </row>
    <row r="4" spans="1:5" ht="15">
      <c r="A4" s="602" t="s">
        <v>245</v>
      </c>
      <c r="B4" s="603"/>
      <c r="C4" s="603"/>
      <c r="D4" s="604"/>
      <c r="E4" s="168"/>
    </row>
    <row r="5" spans="1:5" ht="16.5" thickBot="1">
      <c r="A5" s="605" t="s">
        <v>271</v>
      </c>
      <c r="B5" s="606"/>
      <c r="C5" s="607"/>
      <c r="D5" s="608"/>
      <c r="E5" s="168"/>
    </row>
    <row r="6" spans="1:5" ht="15">
      <c r="A6" s="250" t="s">
        <v>15</v>
      </c>
      <c r="B6" s="169"/>
      <c r="C6" s="170"/>
      <c r="D6" s="265"/>
      <c r="E6" s="66"/>
    </row>
    <row r="7" spans="1:5" ht="15">
      <c r="A7" s="242" t="s">
        <v>272</v>
      </c>
      <c r="B7" s="168"/>
      <c r="C7" s="167"/>
      <c r="D7" s="266"/>
      <c r="E7" s="66"/>
    </row>
    <row r="8" spans="1:5" ht="15">
      <c r="A8" s="242" t="s">
        <v>273</v>
      </c>
      <c r="B8" s="40"/>
      <c r="C8" s="166"/>
      <c r="D8" s="266"/>
      <c r="E8" s="66"/>
    </row>
    <row r="9" spans="1:5" ht="15">
      <c r="A9" s="242" t="s">
        <v>274</v>
      </c>
      <c r="B9" s="40"/>
      <c r="C9" s="40"/>
      <c r="D9" s="266"/>
      <c r="E9" s="66"/>
    </row>
    <row r="10" spans="1:5" ht="15">
      <c r="A10" s="242" t="s">
        <v>275</v>
      </c>
      <c r="B10" s="41"/>
      <c r="C10" s="41"/>
      <c r="D10" s="266"/>
      <c r="E10" s="66"/>
    </row>
    <row r="11" spans="1:5" ht="15">
      <c r="A11" s="242" t="s">
        <v>16</v>
      </c>
      <c r="B11" s="41"/>
      <c r="C11" s="41"/>
      <c r="D11" s="266"/>
      <c r="E11" s="66"/>
    </row>
    <row r="12" spans="1:5" ht="15">
      <c r="A12" s="242" t="s">
        <v>278</v>
      </c>
      <c r="B12" s="41"/>
      <c r="C12" s="41"/>
      <c r="D12" s="266"/>
      <c r="E12" s="66"/>
    </row>
    <row r="13" spans="1:5" ht="14.25" customHeight="1">
      <c r="A13" s="240" t="s">
        <v>276</v>
      </c>
      <c r="B13" s="40"/>
      <c r="C13" s="166"/>
      <c r="D13" s="266"/>
      <c r="E13" s="66"/>
    </row>
    <row r="14" spans="1:5" ht="15">
      <c r="A14" s="242" t="s">
        <v>279</v>
      </c>
      <c r="B14" s="41"/>
      <c r="C14" s="41"/>
      <c r="D14" s="266"/>
      <c r="E14" s="66"/>
    </row>
    <row r="15" spans="1:5" ht="15.75" thickBot="1">
      <c r="A15" s="372" t="s">
        <v>277</v>
      </c>
      <c r="B15" s="373"/>
      <c r="C15" s="373"/>
      <c r="D15" s="374"/>
      <c r="E15" s="66"/>
    </row>
    <row r="16" spans="1:5" ht="14.25" thickBot="1" thickTop="1">
      <c r="A16" s="267"/>
      <c r="B16" s="41"/>
      <c r="C16" s="41"/>
      <c r="D16" s="165"/>
      <c r="E16" s="66"/>
    </row>
    <row r="17" spans="1:5" ht="16.5" thickBot="1" thickTop="1">
      <c r="A17" s="375" t="s">
        <v>253</v>
      </c>
      <c r="B17" s="376"/>
      <c r="C17" s="376"/>
      <c r="D17" s="484"/>
      <c r="E17" s="66"/>
    </row>
    <row r="18" spans="1:5" ht="15.75" thickBot="1">
      <c r="A18" s="268" t="s">
        <v>247</v>
      </c>
      <c r="B18" s="273"/>
      <c r="C18" s="370"/>
      <c r="D18" s="485"/>
      <c r="E18" s="66"/>
    </row>
    <row r="19" spans="1:5" ht="15.75" thickBot="1">
      <c r="A19" s="268" t="s">
        <v>352</v>
      </c>
      <c r="B19" s="273"/>
      <c r="C19" s="370"/>
      <c r="D19" s="485"/>
      <c r="E19" s="66"/>
    </row>
    <row r="20" spans="1:5" ht="15.75" thickBot="1">
      <c r="A20" s="268" t="s">
        <v>353</v>
      </c>
      <c r="B20" s="273"/>
      <c r="C20" s="370"/>
      <c r="D20" s="485"/>
      <c r="E20" s="66"/>
    </row>
    <row r="21" spans="1:5" ht="17.25" customHeight="1" thickBot="1">
      <c r="A21" s="268" t="s">
        <v>354</v>
      </c>
      <c r="B21" s="274"/>
      <c r="C21" s="370"/>
      <c r="D21" s="485"/>
      <c r="E21" s="66"/>
    </row>
    <row r="22" spans="1:5" ht="16.5" customHeight="1" thickBot="1">
      <c r="A22" s="377" t="s">
        <v>355</v>
      </c>
      <c r="B22" s="275"/>
      <c r="C22" s="371"/>
      <c r="D22" s="486"/>
      <c r="E22" s="66"/>
    </row>
    <row r="23" spans="1:5" ht="17.25" customHeight="1" thickTop="1">
      <c r="A23" s="735"/>
      <c r="B23" s="735"/>
      <c r="C23" s="735"/>
      <c r="D23" s="735"/>
      <c r="E23" s="735"/>
    </row>
    <row r="24" spans="1:5" ht="15.75" thickBot="1">
      <c r="A24" s="734" t="s">
        <v>52</v>
      </c>
      <c r="B24" s="734"/>
      <c r="C24" s="734"/>
      <c r="D24" s="734"/>
      <c r="E24" s="734"/>
    </row>
    <row r="25" spans="1:5" ht="16.5" thickBot="1">
      <c r="A25" s="609" t="s">
        <v>200</v>
      </c>
      <c r="B25" s="622" t="s">
        <v>82</v>
      </c>
      <c r="C25" s="623"/>
      <c r="D25" s="624" t="s">
        <v>92</v>
      </c>
      <c r="E25" s="625"/>
    </row>
    <row r="26" spans="1:5" ht="36.75" customHeight="1" thickBot="1">
      <c r="A26" s="97" t="s">
        <v>280</v>
      </c>
      <c r="B26" s="86" t="s">
        <v>281</v>
      </c>
      <c r="C26" s="86" t="s">
        <v>282</v>
      </c>
      <c r="D26" s="86" t="s">
        <v>283</v>
      </c>
      <c r="E26" s="86" t="s">
        <v>282</v>
      </c>
    </row>
    <row r="27" spans="1:5" s="20" customFormat="1" ht="15">
      <c r="A27" s="99" t="s">
        <v>320</v>
      </c>
      <c r="B27" s="378"/>
      <c r="C27" s="379" t="e">
        <f aca="true" t="shared" si="0" ref="C27:C39">B27/B$76*100</f>
        <v>#DIV/0!</v>
      </c>
      <c r="D27" s="378"/>
      <c r="E27" s="379" t="e">
        <f aca="true" t="shared" si="1" ref="E27:E39">D27/D$76*100</f>
        <v>#DIV/0!</v>
      </c>
    </row>
    <row r="28" spans="1:5" ht="15">
      <c r="A28" s="100" t="s">
        <v>321</v>
      </c>
      <c r="B28" s="380"/>
      <c r="C28" s="506" t="e">
        <f t="shared" si="0"/>
        <v>#DIV/0!</v>
      </c>
      <c r="D28" s="380"/>
      <c r="E28" s="506" t="e">
        <f t="shared" si="1"/>
        <v>#DIV/0!</v>
      </c>
    </row>
    <row r="29" spans="1:5" ht="15">
      <c r="A29" s="495" t="s">
        <v>359</v>
      </c>
      <c r="B29" s="641"/>
      <c r="C29" s="642" t="e">
        <f t="shared" si="0"/>
        <v>#DIV/0!</v>
      </c>
      <c r="D29" s="641"/>
      <c r="E29" s="506" t="e">
        <f t="shared" si="1"/>
        <v>#DIV/0!</v>
      </c>
    </row>
    <row r="30" spans="1:5" ht="15">
      <c r="A30" s="482" t="s">
        <v>336</v>
      </c>
      <c r="B30" s="380"/>
      <c r="C30" s="506" t="e">
        <f t="shared" si="0"/>
        <v>#DIV/0!</v>
      </c>
      <c r="D30" s="380"/>
      <c r="E30" s="506" t="e">
        <f t="shared" si="1"/>
        <v>#DIV/0!</v>
      </c>
    </row>
    <row r="31" spans="1:5" ht="15">
      <c r="A31" s="482" t="s">
        <v>337</v>
      </c>
      <c r="B31" s="380"/>
      <c r="C31" s="506" t="e">
        <f t="shared" si="0"/>
        <v>#DIV/0!</v>
      </c>
      <c r="D31" s="380"/>
      <c r="E31" s="506" t="e">
        <f t="shared" si="1"/>
        <v>#DIV/0!</v>
      </c>
    </row>
    <row r="32" spans="1:5" ht="14.25">
      <c r="A32" s="100" t="s">
        <v>329</v>
      </c>
      <c r="B32" s="380"/>
      <c r="C32" s="506" t="e">
        <f t="shared" si="0"/>
        <v>#DIV/0!</v>
      </c>
      <c r="D32" s="380"/>
      <c r="E32" s="506" t="e">
        <f t="shared" si="1"/>
        <v>#DIV/0!</v>
      </c>
    </row>
    <row r="33" spans="1:5" ht="14.25">
      <c r="A33" s="100" t="s">
        <v>330</v>
      </c>
      <c r="B33" s="380"/>
      <c r="C33" s="506" t="e">
        <f t="shared" si="0"/>
        <v>#DIV/0!</v>
      </c>
      <c r="D33" s="380"/>
      <c r="E33" s="506" t="e">
        <f t="shared" si="1"/>
        <v>#DIV/0!</v>
      </c>
    </row>
    <row r="34" spans="1:5" ht="14.25">
      <c r="A34" s="100" t="s">
        <v>331</v>
      </c>
      <c r="B34" s="380"/>
      <c r="C34" s="506" t="e">
        <f t="shared" si="0"/>
        <v>#DIV/0!</v>
      </c>
      <c r="D34" s="380"/>
      <c r="E34" s="506" t="e">
        <f t="shared" si="1"/>
        <v>#DIV/0!</v>
      </c>
    </row>
    <row r="35" spans="1:5" ht="14.25">
      <c r="A35" s="100" t="s">
        <v>332</v>
      </c>
      <c r="B35" s="380"/>
      <c r="C35" s="506" t="e">
        <f t="shared" si="0"/>
        <v>#DIV/0!</v>
      </c>
      <c r="D35" s="380"/>
      <c r="E35" s="506" t="e">
        <f t="shared" si="1"/>
        <v>#DIV/0!</v>
      </c>
    </row>
    <row r="36" spans="1:5" ht="14.25">
      <c r="A36" s="100" t="s">
        <v>333</v>
      </c>
      <c r="B36" s="380"/>
      <c r="C36" s="506" t="e">
        <f t="shared" si="0"/>
        <v>#DIV/0!</v>
      </c>
      <c r="D36" s="380"/>
      <c r="E36" s="506" t="e">
        <f t="shared" si="1"/>
        <v>#DIV/0!</v>
      </c>
    </row>
    <row r="37" spans="1:5" ht="14.25">
      <c r="A37" s="100" t="s">
        <v>334</v>
      </c>
      <c r="B37" s="380"/>
      <c r="C37" s="506" t="e">
        <f t="shared" si="0"/>
        <v>#DIV/0!</v>
      </c>
      <c r="D37" s="380"/>
      <c r="E37" s="506" t="e">
        <f t="shared" si="1"/>
        <v>#DIV/0!</v>
      </c>
    </row>
    <row r="38" spans="1:5" ht="14.25">
      <c r="A38" s="100" t="s">
        <v>335</v>
      </c>
      <c r="B38" s="380"/>
      <c r="C38" s="506" t="e">
        <f t="shared" si="0"/>
        <v>#DIV/0!</v>
      </c>
      <c r="D38" s="380"/>
      <c r="E38" s="506" t="e">
        <f t="shared" si="1"/>
        <v>#DIV/0!</v>
      </c>
    </row>
    <row r="39" spans="1:5" ht="14.25">
      <c r="A39" s="100" t="s">
        <v>203</v>
      </c>
      <c r="B39" s="380"/>
      <c r="C39" s="506" t="e">
        <f t="shared" si="0"/>
        <v>#DIV/0!</v>
      </c>
      <c r="D39" s="380"/>
      <c r="E39" s="506" t="e">
        <f t="shared" si="1"/>
        <v>#DIV/0!</v>
      </c>
    </row>
    <row r="40" spans="1:5" ht="15">
      <c r="A40" s="634" t="s">
        <v>367</v>
      </c>
      <c r="B40" s="380"/>
      <c r="C40" s="506" t="e">
        <f aca="true" t="shared" si="2" ref="C40:C45">B40/B$76*100</f>
        <v>#DIV/0!</v>
      </c>
      <c r="D40" s="380"/>
      <c r="E40" s="506" t="e">
        <f aca="true" t="shared" si="3" ref="E40:E45">D40/D$76*100</f>
        <v>#DIV/0!</v>
      </c>
    </row>
    <row r="41" spans="1:5" ht="15">
      <c r="A41" s="634" t="s">
        <v>356</v>
      </c>
      <c r="B41" s="380"/>
      <c r="C41" s="506" t="e">
        <f>B41/B$76*100</f>
        <v>#DIV/0!</v>
      </c>
      <c r="D41" s="380"/>
      <c r="E41" s="506" t="e">
        <f t="shared" si="3"/>
        <v>#DIV/0!</v>
      </c>
    </row>
    <row r="42" spans="1:5" ht="15">
      <c r="A42" s="634" t="s">
        <v>357</v>
      </c>
      <c r="B42" s="380"/>
      <c r="C42" s="506" t="e">
        <f t="shared" si="2"/>
        <v>#DIV/0!</v>
      </c>
      <c r="D42" s="380"/>
      <c r="E42" s="506" t="e">
        <f>D42/D$76*100</f>
        <v>#DIV/0!</v>
      </c>
    </row>
    <row r="43" spans="1:5" ht="15">
      <c r="A43" s="634" t="s">
        <v>358</v>
      </c>
      <c r="B43" s="380"/>
      <c r="C43" s="506" t="e">
        <f t="shared" si="2"/>
        <v>#DIV/0!</v>
      </c>
      <c r="D43" s="380"/>
      <c r="E43" s="506" t="e">
        <f t="shared" si="3"/>
        <v>#DIV/0!</v>
      </c>
    </row>
    <row r="44" spans="1:5" ht="15">
      <c r="A44" s="100" t="s">
        <v>363</v>
      </c>
      <c r="B44" s="380"/>
      <c r="C44" s="506" t="e">
        <f t="shared" si="2"/>
        <v>#DIV/0!</v>
      </c>
      <c r="D44" s="380"/>
      <c r="E44" s="506" t="e">
        <f t="shared" si="3"/>
        <v>#DIV/0!</v>
      </c>
    </row>
    <row r="45" spans="1:5" ht="15">
      <c r="A45" s="100" t="s">
        <v>364</v>
      </c>
      <c r="B45" s="380"/>
      <c r="C45" s="506" t="e">
        <f t="shared" si="2"/>
        <v>#DIV/0!</v>
      </c>
      <c r="D45" s="380"/>
      <c r="E45" s="506" t="e">
        <f t="shared" si="3"/>
        <v>#DIV/0!</v>
      </c>
    </row>
    <row r="46" spans="1:5" ht="15">
      <c r="A46" s="100" t="s">
        <v>298</v>
      </c>
      <c r="B46" s="380"/>
      <c r="C46" s="506" t="e">
        <f aca="true" t="shared" si="4" ref="C46:C75">B46/B$76*100</f>
        <v>#DIV/0!</v>
      </c>
      <c r="D46" s="380"/>
      <c r="E46" s="506" t="e">
        <f aca="true" t="shared" si="5" ref="E46:E75">D46/D$76*100</f>
        <v>#DIV/0!</v>
      </c>
    </row>
    <row r="47" spans="1:5" ht="15">
      <c r="A47" s="100" t="s">
        <v>299</v>
      </c>
      <c r="B47" s="380"/>
      <c r="C47" s="506" t="e">
        <f t="shared" si="4"/>
        <v>#DIV/0!</v>
      </c>
      <c r="D47" s="380"/>
      <c r="E47" s="506" t="e">
        <f t="shared" si="5"/>
        <v>#DIV/0!</v>
      </c>
    </row>
    <row r="48" spans="1:5" ht="15">
      <c r="A48" s="100" t="s">
        <v>297</v>
      </c>
      <c r="B48" s="380"/>
      <c r="C48" s="506" t="e">
        <f t="shared" si="4"/>
        <v>#DIV/0!</v>
      </c>
      <c r="D48" s="380"/>
      <c r="E48" s="506" t="e">
        <f t="shared" si="5"/>
        <v>#DIV/0!</v>
      </c>
    </row>
    <row r="49" spans="1:5" ht="15">
      <c r="A49" s="100" t="s">
        <v>300</v>
      </c>
      <c r="B49" s="380"/>
      <c r="C49" s="506" t="e">
        <f t="shared" si="4"/>
        <v>#DIV/0!</v>
      </c>
      <c r="D49" s="380"/>
      <c r="E49" s="506" t="e">
        <f t="shared" si="5"/>
        <v>#DIV/0!</v>
      </c>
    </row>
    <row r="50" spans="1:5" ht="15">
      <c r="A50" s="100" t="s">
        <v>361</v>
      </c>
      <c r="B50" s="380"/>
      <c r="C50" s="506" t="e">
        <f t="shared" si="4"/>
        <v>#DIV/0!</v>
      </c>
      <c r="D50" s="380"/>
      <c r="E50" s="506" t="e">
        <f t="shared" si="5"/>
        <v>#DIV/0!</v>
      </c>
    </row>
    <row r="51" spans="1:5" ht="15">
      <c r="A51" s="100" t="s">
        <v>324</v>
      </c>
      <c r="B51" s="380"/>
      <c r="C51" s="506" t="e">
        <f t="shared" si="4"/>
        <v>#DIV/0!</v>
      </c>
      <c r="D51" s="380"/>
      <c r="E51" s="506" t="e">
        <f t="shared" si="5"/>
        <v>#DIV/0!</v>
      </c>
    </row>
    <row r="52" spans="1:5" ht="15">
      <c r="A52" s="100" t="s">
        <v>360</v>
      </c>
      <c r="B52" s="380"/>
      <c r="C52" s="506" t="e">
        <f t="shared" si="4"/>
        <v>#DIV/0!</v>
      </c>
      <c r="D52" s="380"/>
      <c r="E52" s="506" t="e">
        <f t="shared" si="5"/>
        <v>#DIV/0!</v>
      </c>
    </row>
    <row r="53" spans="1:5" ht="15">
      <c r="A53" s="489" t="s">
        <v>322</v>
      </c>
      <c r="B53" s="641"/>
      <c r="C53" s="642" t="e">
        <f t="shared" si="4"/>
        <v>#DIV/0!</v>
      </c>
      <c r="D53" s="641"/>
      <c r="E53" s="506" t="e">
        <f t="shared" si="5"/>
        <v>#DIV/0!</v>
      </c>
    </row>
    <row r="54" spans="1:5" ht="15">
      <c r="A54" s="100" t="s">
        <v>325</v>
      </c>
      <c r="B54" s="380"/>
      <c r="C54" s="506" t="e">
        <f t="shared" si="4"/>
        <v>#DIV/0!</v>
      </c>
      <c r="D54" s="380"/>
      <c r="E54" s="506" t="e">
        <f t="shared" si="5"/>
        <v>#DIV/0!</v>
      </c>
    </row>
    <row r="55" spans="1:5" ht="15">
      <c r="A55" s="100" t="s">
        <v>339</v>
      </c>
      <c r="B55" s="380"/>
      <c r="C55" s="506" t="e">
        <f t="shared" si="4"/>
        <v>#DIV/0!</v>
      </c>
      <c r="D55" s="380"/>
      <c r="E55" s="506" t="e">
        <f t="shared" si="5"/>
        <v>#DIV/0!</v>
      </c>
    </row>
    <row r="56" spans="1:5" ht="15">
      <c r="A56" s="100" t="s">
        <v>362</v>
      </c>
      <c r="B56" s="380"/>
      <c r="C56" s="506" t="e">
        <f t="shared" si="4"/>
        <v>#DIV/0!</v>
      </c>
      <c r="D56" s="380"/>
      <c r="E56" s="506" t="e">
        <f t="shared" si="5"/>
        <v>#DIV/0!</v>
      </c>
    </row>
    <row r="57" spans="1:5" ht="15">
      <c r="A57" s="495" t="s">
        <v>318</v>
      </c>
      <c r="B57" s="641"/>
      <c r="C57" s="642" t="e">
        <f t="shared" si="4"/>
        <v>#DIV/0!</v>
      </c>
      <c r="D57" s="641"/>
      <c r="E57" s="506" t="e">
        <f t="shared" si="5"/>
        <v>#DIV/0!</v>
      </c>
    </row>
    <row r="58" spans="1:5" ht="15">
      <c r="A58" s="450" t="s">
        <v>340</v>
      </c>
      <c r="B58" s="380"/>
      <c r="C58" s="506" t="e">
        <f t="shared" si="4"/>
        <v>#DIV/0!</v>
      </c>
      <c r="D58" s="380"/>
      <c r="E58" s="506" t="e">
        <f t="shared" si="5"/>
        <v>#DIV/0!</v>
      </c>
    </row>
    <row r="59" spans="1:5" ht="15">
      <c r="A59" s="450" t="s">
        <v>341</v>
      </c>
      <c r="B59" s="380"/>
      <c r="C59" s="506" t="e">
        <f t="shared" si="4"/>
        <v>#DIV/0!</v>
      </c>
      <c r="D59" s="380"/>
      <c r="E59" s="506" t="e">
        <f t="shared" si="5"/>
        <v>#DIV/0!</v>
      </c>
    </row>
    <row r="60" spans="1:5" ht="15">
      <c r="A60" s="450" t="s">
        <v>342</v>
      </c>
      <c r="B60" s="380"/>
      <c r="C60" s="506" t="e">
        <f t="shared" si="4"/>
        <v>#DIV/0!</v>
      </c>
      <c r="D60" s="380"/>
      <c r="E60" s="506" t="e">
        <f t="shared" si="5"/>
        <v>#DIV/0!</v>
      </c>
    </row>
    <row r="61" spans="1:5" ht="15">
      <c r="A61" s="100" t="s">
        <v>343</v>
      </c>
      <c r="B61" s="380"/>
      <c r="C61" s="506" t="e">
        <f t="shared" si="4"/>
        <v>#DIV/0!</v>
      </c>
      <c r="D61" s="380"/>
      <c r="E61" s="506" t="e">
        <f t="shared" si="5"/>
        <v>#DIV/0!</v>
      </c>
    </row>
    <row r="62" spans="1:5" ht="15">
      <c r="A62" s="100" t="s">
        <v>344</v>
      </c>
      <c r="B62" s="380"/>
      <c r="C62" s="506" t="e">
        <f t="shared" si="4"/>
        <v>#DIV/0!</v>
      </c>
      <c r="D62" s="380"/>
      <c r="E62" s="506" t="e">
        <f t="shared" si="5"/>
        <v>#DIV/0!</v>
      </c>
    </row>
    <row r="63" spans="1:5" ht="15">
      <c r="A63" s="495" t="s">
        <v>317</v>
      </c>
      <c r="B63" s="641"/>
      <c r="C63" s="642" t="e">
        <f t="shared" si="4"/>
        <v>#DIV/0!</v>
      </c>
      <c r="D63" s="641"/>
      <c r="E63" s="506" t="e">
        <f t="shared" si="5"/>
        <v>#DIV/0!</v>
      </c>
    </row>
    <row r="64" spans="1:5" ht="15">
      <c r="A64" s="100" t="s">
        <v>345</v>
      </c>
      <c r="B64" s="380"/>
      <c r="C64" s="506" t="e">
        <f t="shared" si="4"/>
        <v>#DIV/0!</v>
      </c>
      <c r="D64" s="380"/>
      <c r="E64" s="506" t="e">
        <f t="shared" si="5"/>
        <v>#DIV/0!</v>
      </c>
    </row>
    <row r="65" spans="1:5" ht="15">
      <c r="A65" s="100" t="s">
        <v>346</v>
      </c>
      <c r="B65" s="380"/>
      <c r="C65" s="506" t="e">
        <f t="shared" si="4"/>
        <v>#DIV/0!</v>
      </c>
      <c r="D65" s="380"/>
      <c r="E65" s="506" t="e">
        <f t="shared" si="5"/>
        <v>#DIV/0!</v>
      </c>
    </row>
    <row r="66" spans="1:5" ht="15">
      <c r="A66" s="100" t="s">
        <v>347</v>
      </c>
      <c r="B66" s="380"/>
      <c r="C66" s="506" t="e">
        <f t="shared" si="4"/>
        <v>#DIV/0!</v>
      </c>
      <c r="D66" s="380"/>
      <c r="E66" s="506" t="e">
        <f t="shared" si="5"/>
        <v>#DIV/0!</v>
      </c>
    </row>
    <row r="67" spans="1:5" ht="15">
      <c r="A67" s="495" t="s">
        <v>319</v>
      </c>
      <c r="B67" s="641"/>
      <c r="C67" s="642" t="e">
        <f t="shared" si="4"/>
        <v>#DIV/0!</v>
      </c>
      <c r="D67" s="641"/>
      <c r="E67" s="506" t="e">
        <f t="shared" si="5"/>
        <v>#DIV/0!</v>
      </c>
    </row>
    <row r="68" spans="1:5" ht="15">
      <c r="A68" s="100" t="s">
        <v>302</v>
      </c>
      <c r="B68" s="380"/>
      <c r="C68" s="506" t="e">
        <f t="shared" si="4"/>
        <v>#DIV/0!</v>
      </c>
      <c r="D68" s="380"/>
      <c r="E68" s="506" t="e">
        <f t="shared" si="5"/>
        <v>#DIV/0!</v>
      </c>
    </row>
    <row r="69" spans="1:5" ht="15">
      <c r="A69" s="100" t="s">
        <v>303</v>
      </c>
      <c r="B69" s="380"/>
      <c r="C69" s="506" t="e">
        <f t="shared" si="4"/>
        <v>#DIV/0!</v>
      </c>
      <c r="D69" s="380"/>
      <c r="E69" s="506" t="e">
        <f t="shared" si="5"/>
        <v>#DIV/0!</v>
      </c>
    </row>
    <row r="70" spans="1:5" ht="15">
      <c r="A70" s="631" t="s">
        <v>350</v>
      </c>
      <c r="B70" s="641"/>
      <c r="C70" s="642" t="e">
        <f t="shared" si="4"/>
        <v>#DIV/0!</v>
      </c>
      <c r="D70" s="641"/>
      <c r="E70" s="506" t="e">
        <f t="shared" si="5"/>
        <v>#DIV/0!</v>
      </c>
    </row>
    <row r="71" spans="1:5" ht="15">
      <c r="A71" s="450" t="s">
        <v>338</v>
      </c>
      <c r="B71" s="380"/>
      <c r="C71" s="506" t="e">
        <f t="shared" si="4"/>
        <v>#DIV/0!</v>
      </c>
      <c r="D71" s="380"/>
      <c r="E71" s="506" t="e">
        <f t="shared" si="5"/>
        <v>#DIV/0!</v>
      </c>
    </row>
    <row r="72" spans="1:5" ht="15">
      <c r="A72" s="450" t="s">
        <v>351</v>
      </c>
      <c r="B72" s="503"/>
      <c r="C72" s="506" t="e">
        <f t="shared" si="4"/>
        <v>#DIV/0!</v>
      </c>
      <c r="D72" s="505"/>
      <c r="E72" s="506" t="e">
        <f t="shared" si="5"/>
        <v>#DIV/0!</v>
      </c>
    </row>
    <row r="73" spans="1:5" ht="15">
      <c r="A73" s="482" t="s">
        <v>327</v>
      </c>
      <c r="B73" s="380"/>
      <c r="C73" s="506" t="e">
        <f t="shared" si="4"/>
        <v>#DIV/0!</v>
      </c>
      <c r="D73" s="380"/>
      <c r="E73" s="506" t="e">
        <f t="shared" si="5"/>
        <v>#DIV/0!</v>
      </c>
    </row>
    <row r="74" spans="1:5" ht="15">
      <c r="A74" s="482" t="s">
        <v>328</v>
      </c>
      <c r="B74" s="380"/>
      <c r="C74" s="506" t="e">
        <f t="shared" si="4"/>
        <v>#DIV/0!</v>
      </c>
      <c r="D74" s="380"/>
      <c r="E74" s="506" t="e">
        <f t="shared" si="5"/>
        <v>#DIV/0!</v>
      </c>
    </row>
    <row r="75" spans="1:5" ht="15.75" thickBot="1">
      <c r="A75" s="502" t="s">
        <v>349</v>
      </c>
      <c r="B75" s="504"/>
      <c r="C75" s="507" t="e">
        <f t="shared" si="4"/>
        <v>#DIV/0!</v>
      </c>
      <c r="D75" s="504"/>
      <c r="E75" s="507" t="e">
        <f t="shared" si="5"/>
        <v>#DIV/0!</v>
      </c>
    </row>
    <row r="76" spans="1:5" ht="16.5" thickBot="1">
      <c r="A76" s="610" t="s">
        <v>284</v>
      </c>
      <c r="B76" s="611">
        <f>SUM(B27:B75)</f>
        <v>0</v>
      </c>
      <c r="D76" s="612">
        <f>SUM(D27:D75)</f>
        <v>0</v>
      </c>
      <c r="E76" s="508"/>
    </row>
    <row r="77" spans="1:5" ht="16.5" thickBot="1">
      <c r="A77" s="500" t="s">
        <v>315</v>
      </c>
      <c r="B77" s="497">
        <f>SUM('Plan2 - UTI'!C28:C31)</f>
        <v>0</v>
      </c>
      <c r="C77" s="85"/>
      <c r="D77" s="499">
        <f>'Plan2 - UTI'!C32</f>
        <v>0</v>
      </c>
      <c r="E77" s="508"/>
    </row>
    <row r="78" spans="1:5" s="66" customFormat="1" ht="16.5" thickBot="1">
      <c r="A78" s="509"/>
      <c r="B78" s="510"/>
      <c r="C78" s="511"/>
      <c r="D78" s="512"/>
      <c r="E78" s="508"/>
    </row>
    <row r="79" spans="1:5" ht="16.5" thickBot="1">
      <c r="A79" s="609" t="s">
        <v>40</v>
      </c>
      <c r="B79" s="622" t="s">
        <v>82</v>
      </c>
      <c r="C79" s="623"/>
      <c r="D79" s="624" t="s">
        <v>92</v>
      </c>
      <c r="E79" s="625"/>
    </row>
    <row r="80" spans="1:5" ht="45.75" thickBot="1">
      <c r="A80" s="97" t="s">
        <v>280</v>
      </c>
      <c r="B80" s="86" t="s">
        <v>281</v>
      </c>
      <c r="C80" s="86" t="s">
        <v>282</v>
      </c>
      <c r="D80" s="86" t="s">
        <v>283</v>
      </c>
      <c r="E80" s="86" t="s">
        <v>282</v>
      </c>
    </row>
    <row r="81" spans="1:5" ht="15">
      <c r="A81" s="99" t="s">
        <v>320</v>
      </c>
      <c r="B81" s="378"/>
      <c r="C81" s="379" t="e">
        <f aca="true" t="shared" si="6" ref="C81:C112">B81/B$130*100</f>
        <v>#DIV/0!</v>
      </c>
      <c r="D81" s="378"/>
      <c r="E81" s="379" t="e">
        <f aca="true" t="shared" si="7" ref="E81:E112">D81/D$130*100</f>
        <v>#DIV/0!</v>
      </c>
    </row>
    <row r="82" spans="1:5" ht="15">
      <c r="A82" s="100" t="s">
        <v>321</v>
      </c>
      <c r="B82" s="380"/>
      <c r="C82" s="506" t="e">
        <f t="shared" si="6"/>
        <v>#DIV/0!</v>
      </c>
      <c r="D82" s="380"/>
      <c r="E82" s="506" t="e">
        <f t="shared" si="7"/>
        <v>#DIV/0!</v>
      </c>
    </row>
    <row r="83" spans="1:5" ht="15">
      <c r="A83" s="495" t="s">
        <v>359</v>
      </c>
      <c r="B83" s="641"/>
      <c r="C83" s="642" t="e">
        <f t="shared" si="6"/>
        <v>#DIV/0!</v>
      </c>
      <c r="D83" s="641"/>
      <c r="E83" s="506" t="e">
        <f t="shared" si="7"/>
        <v>#DIV/0!</v>
      </c>
    </row>
    <row r="84" spans="1:5" ht="15">
      <c r="A84" s="482" t="s">
        <v>336</v>
      </c>
      <c r="B84" s="380"/>
      <c r="C84" s="506" t="e">
        <f t="shared" si="6"/>
        <v>#DIV/0!</v>
      </c>
      <c r="D84" s="380"/>
      <c r="E84" s="506" t="e">
        <f t="shared" si="7"/>
        <v>#DIV/0!</v>
      </c>
    </row>
    <row r="85" spans="1:5" ht="15">
      <c r="A85" s="482" t="s">
        <v>337</v>
      </c>
      <c r="B85" s="380"/>
      <c r="C85" s="506" t="e">
        <f t="shared" si="6"/>
        <v>#DIV/0!</v>
      </c>
      <c r="D85" s="380"/>
      <c r="E85" s="506" t="e">
        <f t="shared" si="7"/>
        <v>#DIV/0!</v>
      </c>
    </row>
    <row r="86" spans="1:5" ht="14.25">
      <c r="A86" s="100" t="s">
        <v>329</v>
      </c>
      <c r="B86" s="380"/>
      <c r="C86" s="506" t="e">
        <f t="shared" si="6"/>
        <v>#DIV/0!</v>
      </c>
      <c r="D86" s="380"/>
      <c r="E86" s="506" t="e">
        <f t="shared" si="7"/>
        <v>#DIV/0!</v>
      </c>
    </row>
    <row r="87" spans="1:5" ht="14.25">
      <c r="A87" s="100" t="s">
        <v>330</v>
      </c>
      <c r="B87" s="380"/>
      <c r="C87" s="506" t="e">
        <f t="shared" si="6"/>
        <v>#DIV/0!</v>
      </c>
      <c r="D87" s="380"/>
      <c r="E87" s="506" t="e">
        <f t="shared" si="7"/>
        <v>#DIV/0!</v>
      </c>
    </row>
    <row r="88" spans="1:5" ht="12.75" customHeight="1">
      <c r="A88" s="100" t="s">
        <v>331</v>
      </c>
      <c r="B88" s="380"/>
      <c r="C88" s="506" t="e">
        <f t="shared" si="6"/>
        <v>#DIV/0!</v>
      </c>
      <c r="D88" s="380"/>
      <c r="E88" s="506" t="e">
        <f t="shared" si="7"/>
        <v>#DIV/0!</v>
      </c>
    </row>
    <row r="89" spans="1:5" ht="14.25">
      <c r="A89" s="100" t="s">
        <v>332</v>
      </c>
      <c r="B89" s="380"/>
      <c r="C89" s="506" t="e">
        <f t="shared" si="6"/>
        <v>#DIV/0!</v>
      </c>
      <c r="D89" s="380"/>
      <c r="E89" s="506" t="e">
        <f t="shared" si="7"/>
        <v>#DIV/0!</v>
      </c>
    </row>
    <row r="90" spans="1:5" ht="14.25">
      <c r="A90" s="100" t="s">
        <v>333</v>
      </c>
      <c r="B90" s="380"/>
      <c r="C90" s="506" t="e">
        <f t="shared" si="6"/>
        <v>#DIV/0!</v>
      </c>
      <c r="D90" s="380"/>
      <c r="E90" s="506" t="e">
        <f t="shared" si="7"/>
        <v>#DIV/0!</v>
      </c>
    </row>
    <row r="91" spans="1:5" ht="14.25">
      <c r="A91" s="100" t="s">
        <v>334</v>
      </c>
      <c r="B91" s="380"/>
      <c r="C91" s="506" t="e">
        <f t="shared" si="6"/>
        <v>#DIV/0!</v>
      </c>
      <c r="D91" s="380"/>
      <c r="E91" s="506" t="e">
        <f t="shared" si="7"/>
        <v>#DIV/0!</v>
      </c>
    </row>
    <row r="92" spans="1:5" ht="14.25">
      <c r="A92" s="100" t="s">
        <v>335</v>
      </c>
      <c r="B92" s="380"/>
      <c r="C92" s="506" t="e">
        <f t="shared" si="6"/>
        <v>#DIV/0!</v>
      </c>
      <c r="D92" s="380"/>
      <c r="E92" s="506" t="e">
        <f t="shared" si="7"/>
        <v>#DIV/0!</v>
      </c>
    </row>
    <row r="93" spans="1:5" ht="14.25">
      <c r="A93" s="100" t="s">
        <v>203</v>
      </c>
      <c r="B93" s="380"/>
      <c r="C93" s="506" t="e">
        <f t="shared" si="6"/>
        <v>#DIV/0!</v>
      </c>
      <c r="D93" s="380"/>
      <c r="E93" s="506" t="e">
        <f t="shared" si="7"/>
        <v>#DIV/0!</v>
      </c>
    </row>
    <row r="94" spans="1:5" ht="15">
      <c r="A94" s="634" t="s">
        <v>367</v>
      </c>
      <c r="B94" s="380"/>
      <c r="C94" s="506" t="e">
        <f t="shared" si="6"/>
        <v>#DIV/0!</v>
      </c>
      <c r="D94" s="380"/>
      <c r="E94" s="506" t="e">
        <f t="shared" si="7"/>
        <v>#DIV/0!</v>
      </c>
    </row>
    <row r="95" spans="1:5" ht="15">
      <c r="A95" s="634" t="s">
        <v>356</v>
      </c>
      <c r="B95" s="380"/>
      <c r="C95" s="506" t="e">
        <f t="shared" si="6"/>
        <v>#DIV/0!</v>
      </c>
      <c r="D95" s="380"/>
      <c r="E95" s="506" t="e">
        <f t="shared" si="7"/>
        <v>#DIV/0!</v>
      </c>
    </row>
    <row r="96" spans="1:5" ht="15">
      <c r="A96" s="634" t="s">
        <v>357</v>
      </c>
      <c r="B96" s="380"/>
      <c r="C96" s="506" t="e">
        <f t="shared" si="6"/>
        <v>#DIV/0!</v>
      </c>
      <c r="D96" s="380"/>
      <c r="E96" s="506" t="e">
        <f t="shared" si="7"/>
        <v>#DIV/0!</v>
      </c>
    </row>
    <row r="97" spans="1:5" ht="15">
      <c r="A97" s="634" t="s">
        <v>358</v>
      </c>
      <c r="B97" s="380"/>
      <c r="C97" s="506" t="e">
        <f t="shared" si="6"/>
        <v>#DIV/0!</v>
      </c>
      <c r="D97" s="380"/>
      <c r="E97" s="506" t="e">
        <f t="shared" si="7"/>
        <v>#DIV/0!</v>
      </c>
    </row>
    <row r="98" spans="1:5" ht="15">
      <c r="A98" s="100" t="s">
        <v>363</v>
      </c>
      <c r="B98" s="380"/>
      <c r="C98" s="506" t="e">
        <f t="shared" si="6"/>
        <v>#DIV/0!</v>
      </c>
      <c r="D98" s="380"/>
      <c r="E98" s="506" t="e">
        <f t="shared" si="7"/>
        <v>#DIV/0!</v>
      </c>
    </row>
    <row r="99" spans="1:5" ht="15">
      <c r="A99" s="100" t="s">
        <v>364</v>
      </c>
      <c r="B99" s="380"/>
      <c r="C99" s="506" t="e">
        <f t="shared" si="6"/>
        <v>#DIV/0!</v>
      </c>
      <c r="D99" s="380"/>
      <c r="E99" s="506" t="e">
        <f t="shared" si="7"/>
        <v>#DIV/0!</v>
      </c>
    </row>
    <row r="100" spans="1:5" ht="13.5" customHeight="1">
      <c r="A100" s="100" t="s">
        <v>298</v>
      </c>
      <c r="B100" s="380"/>
      <c r="C100" s="506" t="e">
        <f t="shared" si="6"/>
        <v>#DIV/0!</v>
      </c>
      <c r="D100" s="380"/>
      <c r="E100" s="506" t="e">
        <f t="shared" si="7"/>
        <v>#DIV/0!</v>
      </c>
    </row>
    <row r="101" spans="1:5" ht="15">
      <c r="A101" s="100" t="s">
        <v>299</v>
      </c>
      <c r="B101" s="380"/>
      <c r="C101" s="506" t="e">
        <f t="shared" si="6"/>
        <v>#DIV/0!</v>
      </c>
      <c r="D101" s="380"/>
      <c r="E101" s="506" t="e">
        <f t="shared" si="7"/>
        <v>#DIV/0!</v>
      </c>
    </row>
    <row r="102" spans="1:5" ht="15">
      <c r="A102" s="100" t="s">
        <v>297</v>
      </c>
      <c r="B102" s="380"/>
      <c r="C102" s="506" t="e">
        <f t="shared" si="6"/>
        <v>#DIV/0!</v>
      </c>
      <c r="D102" s="380"/>
      <c r="E102" s="506" t="e">
        <f t="shared" si="7"/>
        <v>#DIV/0!</v>
      </c>
    </row>
    <row r="103" spans="1:5" ht="15">
      <c r="A103" s="100" t="s">
        <v>300</v>
      </c>
      <c r="B103" s="380"/>
      <c r="C103" s="506" t="e">
        <f t="shared" si="6"/>
        <v>#DIV/0!</v>
      </c>
      <c r="D103" s="380"/>
      <c r="E103" s="506" t="e">
        <f t="shared" si="7"/>
        <v>#DIV/0!</v>
      </c>
    </row>
    <row r="104" spans="1:5" ht="15">
      <c r="A104" s="100" t="s">
        <v>361</v>
      </c>
      <c r="B104" s="380"/>
      <c r="C104" s="506" t="e">
        <f t="shared" si="6"/>
        <v>#DIV/0!</v>
      </c>
      <c r="D104" s="380"/>
      <c r="E104" s="506" t="e">
        <f t="shared" si="7"/>
        <v>#DIV/0!</v>
      </c>
    </row>
    <row r="105" spans="1:5" ht="15">
      <c r="A105" s="100" t="s">
        <v>324</v>
      </c>
      <c r="B105" s="380"/>
      <c r="C105" s="506" t="e">
        <f t="shared" si="6"/>
        <v>#DIV/0!</v>
      </c>
      <c r="D105" s="380"/>
      <c r="E105" s="506" t="e">
        <f t="shared" si="7"/>
        <v>#DIV/0!</v>
      </c>
    </row>
    <row r="106" spans="1:5" ht="15">
      <c r="A106" s="100" t="s">
        <v>360</v>
      </c>
      <c r="B106" s="381"/>
      <c r="C106" s="506" t="e">
        <f t="shared" si="6"/>
        <v>#DIV/0!</v>
      </c>
      <c r="D106" s="381"/>
      <c r="E106" s="506" t="e">
        <f t="shared" si="7"/>
        <v>#DIV/0!</v>
      </c>
    </row>
    <row r="107" spans="1:5" ht="15">
      <c r="A107" s="489" t="s">
        <v>322</v>
      </c>
      <c r="B107" s="643"/>
      <c r="C107" s="642" t="e">
        <f t="shared" si="6"/>
        <v>#DIV/0!</v>
      </c>
      <c r="D107" s="643"/>
      <c r="E107" s="506" t="e">
        <f t="shared" si="7"/>
        <v>#DIV/0!</v>
      </c>
    </row>
    <row r="108" spans="1:5" ht="15">
      <c r="A108" s="100" t="s">
        <v>325</v>
      </c>
      <c r="B108" s="381"/>
      <c r="C108" s="506" t="e">
        <f t="shared" si="6"/>
        <v>#DIV/0!</v>
      </c>
      <c r="D108" s="381"/>
      <c r="E108" s="506" t="e">
        <f t="shared" si="7"/>
        <v>#DIV/0!</v>
      </c>
    </row>
    <row r="109" spans="1:5" ht="15">
      <c r="A109" s="100" t="s">
        <v>339</v>
      </c>
      <c r="B109" s="380"/>
      <c r="C109" s="506" t="e">
        <f t="shared" si="6"/>
        <v>#DIV/0!</v>
      </c>
      <c r="D109" s="380"/>
      <c r="E109" s="506" t="e">
        <f t="shared" si="7"/>
        <v>#DIV/0!</v>
      </c>
    </row>
    <row r="110" spans="1:5" ht="15">
      <c r="A110" s="100" t="s">
        <v>362</v>
      </c>
      <c r="B110" s="380"/>
      <c r="C110" s="506" t="e">
        <f t="shared" si="6"/>
        <v>#DIV/0!</v>
      </c>
      <c r="D110" s="380"/>
      <c r="E110" s="506" t="e">
        <f t="shared" si="7"/>
        <v>#DIV/0!</v>
      </c>
    </row>
    <row r="111" spans="1:5" ht="15">
      <c r="A111" s="495" t="s">
        <v>318</v>
      </c>
      <c r="B111" s="641"/>
      <c r="C111" s="642" t="e">
        <f t="shared" si="6"/>
        <v>#DIV/0!</v>
      </c>
      <c r="D111" s="641"/>
      <c r="E111" s="506" t="e">
        <f t="shared" si="7"/>
        <v>#DIV/0!</v>
      </c>
    </row>
    <row r="112" spans="1:5" ht="15">
      <c r="A112" s="450" t="s">
        <v>340</v>
      </c>
      <c r="B112" s="380"/>
      <c r="C112" s="506" t="e">
        <f t="shared" si="6"/>
        <v>#DIV/0!</v>
      </c>
      <c r="D112" s="380"/>
      <c r="E112" s="506" t="e">
        <f t="shared" si="7"/>
        <v>#DIV/0!</v>
      </c>
    </row>
    <row r="113" spans="1:5" ht="15">
      <c r="A113" s="450" t="s">
        <v>341</v>
      </c>
      <c r="B113" s="380"/>
      <c r="C113" s="506" t="e">
        <f aca="true" t="shared" si="8" ref="C113:C129">B113/B$130*100</f>
        <v>#DIV/0!</v>
      </c>
      <c r="D113" s="380"/>
      <c r="E113" s="506" t="e">
        <f aca="true" t="shared" si="9" ref="E113:E129">D113/D$130*100</f>
        <v>#DIV/0!</v>
      </c>
    </row>
    <row r="114" spans="1:5" ht="15">
      <c r="A114" s="450" t="s">
        <v>342</v>
      </c>
      <c r="B114" s="380"/>
      <c r="C114" s="506" t="e">
        <f t="shared" si="8"/>
        <v>#DIV/0!</v>
      </c>
      <c r="D114" s="380"/>
      <c r="E114" s="506" t="e">
        <f t="shared" si="9"/>
        <v>#DIV/0!</v>
      </c>
    </row>
    <row r="115" spans="1:5" ht="15">
      <c r="A115" s="100" t="s">
        <v>343</v>
      </c>
      <c r="B115" s="380"/>
      <c r="C115" s="506" t="e">
        <f t="shared" si="8"/>
        <v>#DIV/0!</v>
      </c>
      <c r="D115" s="380"/>
      <c r="E115" s="506" t="e">
        <f t="shared" si="9"/>
        <v>#DIV/0!</v>
      </c>
    </row>
    <row r="116" spans="1:5" ht="15">
      <c r="A116" s="100" t="s">
        <v>344</v>
      </c>
      <c r="B116" s="380"/>
      <c r="C116" s="506" t="e">
        <f t="shared" si="8"/>
        <v>#DIV/0!</v>
      </c>
      <c r="D116" s="380"/>
      <c r="E116" s="506" t="e">
        <f t="shared" si="9"/>
        <v>#DIV/0!</v>
      </c>
    </row>
    <row r="117" spans="1:5" ht="15">
      <c r="A117" s="495" t="s">
        <v>317</v>
      </c>
      <c r="B117" s="643"/>
      <c r="C117" s="642" t="e">
        <f t="shared" si="8"/>
        <v>#DIV/0!</v>
      </c>
      <c r="D117" s="643"/>
      <c r="E117" s="506" t="e">
        <f t="shared" si="9"/>
        <v>#DIV/0!</v>
      </c>
    </row>
    <row r="118" spans="1:5" ht="15">
      <c r="A118" s="100" t="s">
        <v>345</v>
      </c>
      <c r="B118" s="381"/>
      <c r="C118" s="506" t="e">
        <f t="shared" si="8"/>
        <v>#DIV/0!</v>
      </c>
      <c r="D118" s="381"/>
      <c r="E118" s="506" t="e">
        <f t="shared" si="9"/>
        <v>#DIV/0!</v>
      </c>
    </row>
    <row r="119" spans="1:5" ht="15">
      <c r="A119" s="100" t="s">
        <v>346</v>
      </c>
      <c r="B119" s="381"/>
      <c r="C119" s="506" t="e">
        <f t="shared" si="8"/>
        <v>#DIV/0!</v>
      </c>
      <c r="D119" s="381"/>
      <c r="E119" s="506" t="e">
        <f t="shared" si="9"/>
        <v>#DIV/0!</v>
      </c>
    </row>
    <row r="120" spans="1:5" ht="15">
      <c r="A120" s="100" t="s">
        <v>347</v>
      </c>
      <c r="B120" s="381"/>
      <c r="C120" s="506" t="e">
        <f t="shared" si="8"/>
        <v>#DIV/0!</v>
      </c>
      <c r="D120" s="381"/>
      <c r="E120" s="506" t="e">
        <f t="shared" si="9"/>
        <v>#DIV/0!</v>
      </c>
    </row>
    <row r="121" spans="1:5" ht="15">
      <c r="A121" s="495" t="s">
        <v>319</v>
      </c>
      <c r="B121" s="643"/>
      <c r="C121" s="642" t="e">
        <f t="shared" si="8"/>
        <v>#DIV/0!</v>
      </c>
      <c r="D121" s="643"/>
      <c r="E121" s="506" t="e">
        <f t="shared" si="9"/>
        <v>#DIV/0!</v>
      </c>
    </row>
    <row r="122" spans="1:5" ht="15">
      <c r="A122" s="100" t="s">
        <v>302</v>
      </c>
      <c r="B122" s="381"/>
      <c r="C122" s="506" t="e">
        <f t="shared" si="8"/>
        <v>#DIV/0!</v>
      </c>
      <c r="D122" s="381"/>
      <c r="E122" s="506" t="e">
        <f t="shared" si="9"/>
        <v>#DIV/0!</v>
      </c>
    </row>
    <row r="123" spans="1:5" ht="15">
      <c r="A123" s="100" t="s">
        <v>303</v>
      </c>
      <c r="B123" s="381"/>
      <c r="C123" s="506" t="e">
        <f t="shared" si="8"/>
        <v>#DIV/0!</v>
      </c>
      <c r="D123" s="381"/>
      <c r="E123" s="506" t="e">
        <f t="shared" si="9"/>
        <v>#DIV/0!</v>
      </c>
    </row>
    <row r="124" spans="1:5" ht="15">
      <c r="A124" s="631" t="s">
        <v>350</v>
      </c>
      <c r="B124" s="643"/>
      <c r="C124" s="642" t="e">
        <f t="shared" si="8"/>
        <v>#DIV/0!</v>
      </c>
      <c r="D124" s="643"/>
      <c r="E124" s="506" t="e">
        <f t="shared" si="9"/>
        <v>#DIV/0!</v>
      </c>
    </row>
    <row r="125" spans="1:5" ht="15">
      <c r="A125" s="450" t="s">
        <v>338</v>
      </c>
      <c r="B125" s="381"/>
      <c r="C125" s="506" t="e">
        <f t="shared" si="8"/>
        <v>#DIV/0!</v>
      </c>
      <c r="D125" s="381"/>
      <c r="E125" s="506" t="e">
        <f t="shared" si="9"/>
        <v>#DIV/0!</v>
      </c>
    </row>
    <row r="126" spans="1:5" ht="15">
      <c r="A126" s="450" t="s">
        <v>351</v>
      </c>
      <c r="B126" s="381"/>
      <c r="C126" s="506" t="e">
        <f t="shared" si="8"/>
        <v>#DIV/0!</v>
      </c>
      <c r="D126" s="381"/>
      <c r="E126" s="506" t="e">
        <f t="shared" si="9"/>
        <v>#DIV/0!</v>
      </c>
    </row>
    <row r="127" spans="1:5" ht="15">
      <c r="A127" s="482" t="s">
        <v>327</v>
      </c>
      <c r="B127" s="381"/>
      <c r="C127" s="506" t="e">
        <f t="shared" si="8"/>
        <v>#DIV/0!</v>
      </c>
      <c r="D127" s="381"/>
      <c r="E127" s="506" t="e">
        <f t="shared" si="9"/>
        <v>#DIV/0!</v>
      </c>
    </row>
    <row r="128" spans="1:5" ht="15">
      <c r="A128" s="482" t="s">
        <v>328</v>
      </c>
      <c r="B128" s="381"/>
      <c r="C128" s="506" t="e">
        <f t="shared" si="8"/>
        <v>#DIV/0!</v>
      </c>
      <c r="D128" s="381"/>
      <c r="E128" s="506" t="e">
        <f t="shared" si="9"/>
        <v>#DIV/0!</v>
      </c>
    </row>
    <row r="129" spans="1:5" ht="15" thickBot="1">
      <c r="A129" s="502" t="s">
        <v>349</v>
      </c>
      <c r="B129" s="381"/>
      <c r="C129" s="506" t="e">
        <f t="shared" si="8"/>
        <v>#DIV/0!</v>
      </c>
      <c r="D129" s="381"/>
      <c r="E129" s="506" t="e">
        <f t="shared" si="9"/>
        <v>#DIV/0!</v>
      </c>
    </row>
    <row r="130" spans="1:5" ht="16.5" thickBot="1">
      <c r="A130" s="610" t="s">
        <v>284</v>
      </c>
      <c r="B130" s="613">
        <f>SUM(B81:B129)</f>
        <v>0</v>
      </c>
      <c r="C130" s="76"/>
      <c r="D130" s="614">
        <f>SUM(D81:D129)</f>
        <v>0</v>
      </c>
      <c r="E130" s="76"/>
    </row>
    <row r="131" spans="1:5" ht="16.5" thickBot="1">
      <c r="A131" s="500" t="s">
        <v>315</v>
      </c>
      <c r="B131" s="497">
        <f>SUM('Plan2 - UTI'!C45:C48)</f>
        <v>0</v>
      </c>
      <c r="D131" s="499">
        <f>'Plan2 - UTI'!C49</f>
        <v>0</v>
      </c>
      <c r="E131" s="76"/>
    </row>
    <row r="132" spans="2:5" ht="15" thickBot="1">
      <c r="B132" s="77"/>
      <c r="C132" s="85"/>
      <c r="D132" s="77"/>
      <c r="E132" s="76"/>
    </row>
    <row r="133" spans="1:5" ht="16.5" thickBot="1">
      <c r="A133" s="609" t="s">
        <v>41</v>
      </c>
      <c r="B133" s="622" t="s">
        <v>82</v>
      </c>
      <c r="C133" s="623"/>
      <c r="D133" s="624" t="s">
        <v>92</v>
      </c>
      <c r="E133" s="625"/>
    </row>
    <row r="134" spans="1:5" ht="45.75" thickBot="1">
      <c r="A134" s="97" t="s">
        <v>280</v>
      </c>
      <c r="B134" s="86" t="s">
        <v>281</v>
      </c>
      <c r="C134" s="86" t="s">
        <v>282</v>
      </c>
      <c r="D134" s="86" t="s">
        <v>283</v>
      </c>
      <c r="E134" s="86" t="s">
        <v>282</v>
      </c>
    </row>
    <row r="135" spans="1:5" ht="15">
      <c r="A135" s="99" t="s">
        <v>320</v>
      </c>
      <c r="B135" s="378"/>
      <c r="C135" s="379" t="e">
        <f aca="true" t="shared" si="10" ref="C135:C166">B135/B$184*100</f>
        <v>#DIV/0!</v>
      </c>
      <c r="D135" s="378"/>
      <c r="E135" s="379" t="e">
        <f aca="true" t="shared" si="11" ref="E135:E166">D135/D$184*100</f>
        <v>#DIV/0!</v>
      </c>
    </row>
    <row r="136" spans="1:5" ht="15">
      <c r="A136" s="100" t="s">
        <v>321</v>
      </c>
      <c r="B136" s="513"/>
      <c r="C136" s="506" t="e">
        <f t="shared" si="10"/>
        <v>#DIV/0!</v>
      </c>
      <c r="D136" s="513"/>
      <c r="E136" s="506" t="e">
        <f t="shared" si="11"/>
        <v>#DIV/0!</v>
      </c>
    </row>
    <row r="137" spans="1:5" ht="15">
      <c r="A137" s="495" t="s">
        <v>359</v>
      </c>
      <c r="B137" s="644"/>
      <c r="C137" s="642" t="e">
        <f t="shared" si="10"/>
        <v>#DIV/0!</v>
      </c>
      <c r="D137" s="644"/>
      <c r="E137" s="506" t="e">
        <f t="shared" si="11"/>
        <v>#DIV/0!</v>
      </c>
    </row>
    <row r="138" spans="1:5" ht="15">
      <c r="A138" s="482" t="s">
        <v>336</v>
      </c>
      <c r="B138" s="513"/>
      <c r="C138" s="506" t="e">
        <f t="shared" si="10"/>
        <v>#DIV/0!</v>
      </c>
      <c r="D138" s="513"/>
      <c r="E138" s="506" t="e">
        <f t="shared" si="11"/>
        <v>#DIV/0!</v>
      </c>
    </row>
    <row r="139" spans="1:5" ht="15">
      <c r="A139" s="482" t="s">
        <v>337</v>
      </c>
      <c r="B139" s="513"/>
      <c r="C139" s="506" t="e">
        <f t="shared" si="10"/>
        <v>#DIV/0!</v>
      </c>
      <c r="D139" s="513"/>
      <c r="E139" s="506" t="e">
        <f t="shared" si="11"/>
        <v>#DIV/0!</v>
      </c>
    </row>
    <row r="140" spans="1:5" ht="14.25">
      <c r="A140" s="100" t="s">
        <v>329</v>
      </c>
      <c r="B140" s="380"/>
      <c r="C140" s="506" t="e">
        <f t="shared" si="10"/>
        <v>#DIV/0!</v>
      </c>
      <c r="D140" s="380"/>
      <c r="E140" s="506" t="e">
        <f t="shared" si="11"/>
        <v>#DIV/0!</v>
      </c>
    </row>
    <row r="141" spans="1:5" ht="14.25">
      <c r="A141" s="100" t="s">
        <v>330</v>
      </c>
      <c r="B141" s="380"/>
      <c r="C141" s="506" t="e">
        <f t="shared" si="10"/>
        <v>#DIV/0!</v>
      </c>
      <c r="D141" s="380"/>
      <c r="E141" s="506" t="e">
        <f t="shared" si="11"/>
        <v>#DIV/0!</v>
      </c>
    </row>
    <row r="142" spans="1:5" ht="14.25">
      <c r="A142" s="100" t="s">
        <v>331</v>
      </c>
      <c r="B142" s="380"/>
      <c r="C142" s="506" t="e">
        <f t="shared" si="10"/>
        <v>#DIV/0!</v>
      </c>
      <c r="D142" s="380"/>
      <c r="E142" s="506" t="e">
        <f t="shared" si="11"/>
        <v>#DIV/0!</v>
      </c>
    </row>
    <row r="143" spans="1:5" ht="14.25">
      <c r="A143" s="100" t="s">
        <v>332</v>
      </c>
      <c r="B143" s="380"/>
      <c r="C143" s="506" t="e">
        <f t="shared" si="10"/>
        <v>#DIV/0!</v>
      </c>
      <c r="D143" s="380"/>
      <c r="E143" s="506" t="e">
        <f t="shared" si="11"/>
        <v>#DIV/0!</v>
      </c>
    </row>
    <row r="144" spans="1:5" ht="14.25">
      <c r="A144" s="100" t="s">
        <v>333</v>
      </c>
      <c r="B144" s="380"/>
      <c r="C144" s="506" t="e">
        <f t="shared" si="10"/>
        <v>#DIV/0!</v>
      </c>
      <c r="D144" s="380"/>
      <c r="E144" s="506" t="e">
        <f t="shared" si="11"/>
        <v>#DIV/0!</v>
      </c>
    </row>
    <row r="145" spans="1:5" ht="14.25">
      <c r="A145" s="100" t="s">
        <v>334</v>
      </c>
      <c r="B145" s="380"/>
      <c r="C145" s="506" t="e">
        <f t="shared" si="10"/>
        <v>#DIV/0!</v>
      </c>
      <c r="D145" s="380"/>
      <c r="E145" s="506" t="e">
        <f t="shared" si="11"/>
        <v>#DIV/0!</v>
      </c>
    </row>
    <row r="146" spans="1:5" ht="12.75" customHeight="1">
      <c r="A146" s="100" t="s">
        <v>335</v>
      </c>
      <c r="B146" s="380"/>
      <c r="C146" s="506" t="e">
        <f t="shared" si="10"/>
        <v>#DIV/0!</v>
      </c>
      <c r="D146" s="380"/>
      <c r="E146" s="506" t="e">
        <f t="shared" si="11"/>
        <v>#DIV/0!</v>
      </c>
    </row>
    <row r="147" spans="1:5" ht="14.25">
      <c r="A147" s="100" t="s">
        <v>203</v>
      </c>
      <c r="B147" s="380"/>
      <c r="C147" s="506" t="e">
        <f t="shared" si="10"/>
        <v>#DIV/0!</v>
      </c>
      <c r="D147" s="380"/>
      <c r="E147" s="506" t="e">
        <f t="shared" si="11"/>
        <v>#DIV/0!</v>
      </c>
    </row>
    <row r="148" spans="1:5" ht="15">
      <c r="A148" s="634" t="s">
        <v>367</v>
      </c>
      <c r="B148" s="380"/>
      <c r="C148" s="506" t="e">
        <f t="shared" si="10"/>
        <v>#DIV/0!</v>
      </c>
      <c r="D148" s="380"/>
      <c r="E148" s="506" t="e">
        <f t="shared" si="11"/>
        <v>#DIV/0!</v>
      </c>
    </row>
    <row r="149" spans="1:5" ht="15">
      <c r="A149" s="634" t="s">
        <v>356</v>
      </c>
      <c r="B149" s="380"/>
      <c r="C149" s="506" t="e">
        <f t="shared" si="10"/>
        <v>#DIV/0!</v>
      </c>
      <c r="D149" s="380"/>
      <c r="E149" s="506" t="e">
        <f t="shared" si="11"/>
        <v>#DIV/0!</v>
      </c>
    </row>
    <row r="150" spans="1:5" ht="15">
      <c r="A150" s="634" t="s">
        <v>357</v>
      </c>
      <c r="B150" s="380"/>
      <c r="C150" s="506" t="e">
        <f t="shared" si="10"/>
        <v>#DIV/0!</v>
      </c>
      <c r="D150" s="380"/>
      <c r="E150" s="506" t="e">
        <f t="shared" si="11"/>
        <v>#DIV/0!</v>
      </c>
    </row>
    <row r="151" spans="1:5" ht="15">
      <c r="A151" s="634" t="s">
        <v>358</v>
      </c>
      <c r="B151" s="380"/>
      <c r="C151" s="506" t="e">
        <f t="shared" si="10"/>
        <v>#DIV/0!</v>
      </c>
      <c r="D151" s="380"/>
      <c r="E151" s="506" t="e">
        <f t="shared" si="11"/>
        <v>#DIV/0!</v>
      </c>
    </row>
    <row r="152" spans="1:5" ht="15">
      <c r="A152" s="100" t="s">
        <v>363</v>
      </c>
      <c r="B152" s="380"/>
      <c r="C152" s="506" t="e">
        <f t="shared" si="10"/>
        <v>#DIV/0!</v>
      </c>
      <c r="D152" s="380"/>
      <c r="E152" s="506" t="e">
        <f t="shared" si="11"/>
        <v>#DIV/0!</v>
      </c>
    </row>
    <row r="153" spans="1:5" ht="15">
      <c r="A153" s="100" t="s">
        <v>364</v>
      </c>
      <c r="B153" s="380"/>
      <c r="C153" s="506" t="e">
        <f t="shared" si="10"/>
        <v>#DIV/0!</v>
      </c>
      <c r="D153" s="380"/>
      <c r="E153" s="506" t="e">
        <f t="shared" si="11"/>
        <v>#DIV/0!</v>
      </c>
    </row>
    <row r="154" spans="1:5" ht="15">
      <c r="A154" s="100" t="s">
        <v>298</v>
      </c>
      <c r="B154" s="380"/>
      <c r="C154" s="506" t="e">
        <f t="shared" si="10"/>
        <v>#DIV/0!</v>
      </c>
      <c r="D154" s="380"/>
      <c r="E154" s="506" t="e">
        <f t="shared" si="11"/>
        <v>#DIV/0!</v>
      </c>
    </row>
    <row r="155" spans="1:5" ht="15">
      <c r="A155" s="100" t="s">
        <v>299</v>
      </c>
      <c r="B155" s="380"/>
      <c r="C155" s="506" t="e">
        <f t="shared" si="10"/>
        <v>#DIV/0!</v>
      </c>
      <c r="D155" s="380"/>
      <c r="E155" s="506" t="e">
        <f t="shared" si="11"/>
        <v>#DIV/0!</v>
      </c>
    </row>
    <row r="156" spans="1:5" ht="15">
      <c r="A156" s="100" t="s">
        <v>297</v>
      </c>
      <c r="B156" s="380"/>
      <c r="C156" s="506" t="e">
        <f t="shared" si="10"/>
        <v>#DIV/0!</v>
      </c>
      <c r="D156" s="380"/>
      <c r="E156" s="506" t="e">
        <f t="shared" si="11"/>
        <v>#DIV/0!</v>
      </c>
    </row>
    <row r="157" spans="1:5" ht="15">
      <c r="A157" s="100" t="s">
        <v>300</v>
      </c>
      <c r="B157" s="380"/>
      <c r="C157" s="506" t="e">
        <f t="shared" si="10"/>
        <v>#DIV/0!</v>
      </c>
      <c r="D157" s="380"/>
      <c r="E157" s="506" t="e">
        <f t="shared" si="11"/>
        <v>#DIV/0!</v>
      </c>
    </row>
    <row r="158" spans="1:5" ht="13.5" customHeight="1">
      <c r="A158" s="100" t="s">
        <v>361</v>
      </c>
      <c r="B158" s="380"/>
      <c r="C158" s="506" t="e">
        <f t="shared" si="10"/>
        <v>#DIV/0!</v>
      </c>
      <c r="D158" s="380"/>
      <c r="E158" s="506" t="e">
        <f t="shared" si="11"/>
        <v>#DIV/0!</v>
      </c>
    </row>
    <row r="159" spans="1:5" ht="15">
      <c r="A159" s="100" t="s">
        <v>324</v>
      </c>
      <c r="B159" s="380"/>
      <c r="C159" s="506" t="e">
        <f t="shared" si="10"/>
        <v>#DIV/0!</v>
      </c>
      <c r="D159" s="380"/>
      <c r="E159" s="506" t="e">
        <f t="shared" si="11"/>
        <v>#DIV/0!</v>
      </c>
    </row>
    <row r="160" spans="1:5" ht="15">
      <c r="A160" s="100" t="s">
        <v>360</v>
      </c>
      <c r="B160" s="380"/>
      <c r="C160" s="506" t="e">
        <f t="shared" si="10"/>
        <v>#DIV/0!</v>
      </c>
      <c r="D160" s="380"/>
      <c r="E160" s="506" t="e">
        <f t="shared" si="11"/>
        <v>#DIV/0!</v>
      </c>
    </row>
    <row r="161" spans="1:5" ht="15">
      <c r="A161" s="489" t="s">
        <v>322</v>
      </c>
      <c r="B161" s="641"/>
      <c r="C161" s="642" t="e">
        <f t="shared" si="10"/>
        <v>#DIV/0!</v>
      </c>
      <c r="D161" s="641"/>
      <c r="E161" s="506" t="e">
        <f t="shared" si="11"/>
        <v>#DIV/0!</v>
      </c>
    </row>
    <row r="162" spans="1:5" ht="15">
      <c r="A162" s="100" t="s">
        <v>325</v>
      </c>
      <c r="B162" s="380"/>
      <c r="C162" s="506" t="e">
        <f t="shared" si="10"/>
        <v>#DIV/0!</v>
      </c>
      <c r="D162" s="380"/>
      <c r="E162" s="506" t="e">
        <f t="shared" si="11"/>
        <v>#DIV/0!</v>
      </c>
    </row>
    <row r="163" spans="1:5" ht="15">
      <c r="A163" s="100" t="s">
        <v>339</v>
      </c>
      <c r="B163" s="380"/>
      <c r="C163" s="506" t="e">
        <f t="shared" si="10"/>
        <v>#DIV/0!</v>
      </c>
      <c r="D163" s="380"/>
      <c r="E163" s="506" t="e">
        <f t="shared" si="11"/>
        <v>#DIV/0!</v>
      </c>
    </row>
    <row r="164" spans="1:5" ht="15">
      <c r="A164" s="100" t="s">
        <v>362</v>
      </c>
      <c r="B164" s="381"/>
      <c r="C164" s="506" t="e">
        <f t="shared" si="10"/>
        <v>#DIV/0!</v>
      </c>
      <c r="D164" s="381"/>
      <c r="E164" s="506" t="e">
        <f t="shared" si="11"/>
        <v>#DIV/0!</v>
      </c>
    </row>
    <row r="165" spans="1:5" ht="15">
      <c r="A165" s="495" t="s">
        <v>318</v>
      </c>
      <c r="B165" s="643"/>
      <c r="C165" s="642" t="e">
        <f t="shared" si="10"/>
        <v>#DIV/0!</v>
      </c>
      <c r="D165" s="643"/>
      <c r="E165" s="506" t="e">
        <f t="shared" si="11"/>
        <v>#DIV/0!</v>
      </c>
    </row>
    <row r="166" spans="1:5" ht="15">
      <c r="A166" s="450" t="s">
        <v>340</v>
      </c>
      <c r="B166" s="381"/>
      <c r="C166" s="506" t="e">
        <f t="shared" si="10"/>
        <v>#DIV/0!</v>
      </c>
      <c r="D166" s="381"/>
      <c r="E166" s="506" t="e">
        <f t="shared" si="11"/>
        <v>#DIV/0!</v>
      </c>
    </row>
    <row r="167" spans="1:5" ht="15">
      <c r="A167" s="450" t="s">
        <v>341</v>
      </c>
      <c r="B167" s="380"/>
      <c r="C167" s="506" t="e">
        <f aca="true" t="shared" si="12" ref="C167:C183">B167/B$184*100</f>
        <v>#DIV/0!</v>
      </c>
      <c r="D167" s="380"/>
      <c r="E167" s="506" t="e">
        <f aca="true" t="shared" si="13" ref="E167:E183">D167/D$184*100</f>
        <v>#DIV/0!</v>
      </c>
    </row>
    <row r="168" spans="1:5" ht="15">
      <c r="A168" s="450" t="s">
        <v>342</v>
      </c>
      <c r="B168" s="380"/>
      <c r="C168" s="506" t="e">
        <f t="shared" si="12"/>
        <v>#DIV/0!</v>
      </c>
      <c r="D168" s="380"/>
      <c r="E168" s="506" t="e">
        <f t="shared" si="13"/>
        <v>#DIV/0!</v>
      </c>
    </row>
    <row r="169" spans="1:5" ht="15">
      <c r="A169" s="100" t="s">
        <v>343</v>
      </c>
      <c r="B169" s="380"/>
      <c r="C169" s="506" t="e">
        <f t="shared" si="12"/>
        <v>#DIV/0!</v>
      </c>
      <c r="D169" s="380"/>
      <c r="E169" s="506" t="e">
        <f t="shared" si="13"/>
        <v>#DIV/0!</v>
      </c>
    </row>
    <row r="170" spans="1:5" ht="15">
      <c r="A170" s="100" t="s">
        <v>344</v>
      </c>
      <c r="B170" s="380"/>
      <c r="C170" s="506" t="e">
        <f t="shared" si="12"/>
        <v>#DIV/0!</v>
      </c>
      <c r="D170" s="380"/>
      <c r="E170" s="506" t="e">
        <f t="shared" si="13"/>
        <v>#DIV/0!</v>
      </c>
    </row>
    <row r="171" spans="1:5" ht="15">
      <c r="A171" s="495" t="s">
        <v>317</v>
      </c>
      <c r="B171" s="641"/>
      <c r="C171" s="642" t="e">
        <f t="shared" si="12"/>
        <v>#DIV/0!</v>
      </c>
      <c r="D171" s="641"/>
      <c r="E171" s="506" t="e">
        <f t="shared" si="13"/>
        <v>#DIV/0!</v>
      </c>
    </row>
    <row r="172" spans="1:5" ht="15">
      <c r="A172" s="100" t="s">
        <v>345</v>
      </c>
      <c r="B172" s="380"/>
      <c r="C172" s="506" t="e">
        <f t="shared" si="12"/>
        <v>#DIV/0!</v>
      </c>
      <c r="D172" s="380"/>
      <c r="E172" s="506" t="e">
        <f t="shared" si="13"/>
        <v>#DIV/0!</v>
      </c>
    </row>
    <row r="173" spans="1:5" ht="15">
      <c r="A173" s="100" t="s">
        <v>346</v>
      </c>
      <c r="B173" s="380"/>
      <c r="C173" s="506" t="e">
        <f t="shared" si="12"/>
        <v>#DIV/0!</v>
      </c>
      <c r="D173" s="380"/>
      <c r="E173" s="506" t="e">
        <f t="shared" si="13"/>
        <v>#DIV/0!</v>
      </c>
    </row>
    <row r="174" spans="1:5" ht="15">
      <c r="A174" s="100" t="s">
        <v>347</v>
      </c>
      <c r="B174" s="380"/>
      <c r="C174" s="506" t="e">
        <f t="shared" si="12"/>
        <v>#DIV/0!</v>
      </c>
      <c r="D174" s="380"/>
      <c r="E174" s="506" t="e">
        <f t="shared" si="13"/>
        <v>#DIV/0!</v>
      </c>
    </row>
    <row r="175" spans="1:5" ht="15">
      <c r="A175" s="495" t="s">
        <v>319</v>
      </c>
      <c r="B175" s="643"/>
      <c r="C175" s="642" t="e">
        <f t="shared" si="12"/>
        <v>#DIV/0!</v>
      </c>
      <c r="D175" s="643"/>
      <c r="E175" s="506" t="e">
        <f t="shared" si="13"/>
        <v>#DIV/0!</v>
      </c>
    </row>
    <row r="176" spans="1:5" ht="15">
      <c r="A176" s="100" t="s">
        <v>302</v>
      </c>
      <c r="B176" s="381"/>
      <c r="C176" s="506" t="e">
        <f t="shared" si="12"/>
        <v>#DIV/0!</v>
      </c>
      <c r="D176" s="381"/>
      <c r="E176" s="506" t="e">
        <f t="shared" si="13"/>
        <v>#DIV/0!</v>
      </c>
    </row>
    <row r="177" spans="1:5" ht="15">
      <c r="A177" s="100" t="s">
        <v>303</v>
      </c>
      <c r="B177" s="381"/>
      <c r="C177" s="506" t="e">
        <f t="shared" si="12"/>
        <v>#DIV/0!</v>
      </c>
      <c r="D177" s="381"/>
      <c r="E177" s="506" t="e">
        <f t="shared" si="13"/>
        <v>#DIV/0!</v>
      </c>
    </row>
    <row r="178" spans="1:5" ht="15">
      <c r="A178" s="631" t="s">
        <v>350</v>
      </c>
      <c r="B178" s="643"/>
      <c r="C178" s="642" t="e">
        <f t="shared" si="12"/>
        <v>#DIV/0!</v>
      </c>
      <c r="D178" s="643"/>
      <c r="E178" s="506" t="e">
        <f t="shared" si="13"/>
        <v>#DIV/0!</v>
      </c>
    </row>
    <row r="179" spans="1:5" ht="15">
      <c r="A179" s="450" t="s">
        <v>338</v>
      </c>
      <c r="B179" s="381"/>
      <c r="C179" s="506" t="e">
        <f t="shared" si="12"/>
        <v>#DIV/0!</v>
      </c>
      <c r="D179" s="381"/>
      <c r="E179" s="506" t="e">
        <f t="shared" si="13"/>
        <v>#DIV/0!</v>
      </c>
    </row>
    <row r="180" spans="1:5" ht="15">
      <c r="A180" s="450" t="s">
        <v>351</v>
      </c>
      <c r="B180" s="381"/>
      <c r="C180" s="506" t="e">
        <f t="shared" si="12"/>
        <v>#DIV/0!</v>
      </c>
      <c r="D180" s="381"/>
      <c r="E180" s="506" t="e">
        <f t="shared" si="13"/>
        <v>#DIV/0!</v>
      </c>
    </row>
    <row r="181" spans="1:5" ht="15">
      <c r="A181" s="482" t="s">
        <v>327</v>
      </c>
      <c r="B181" s="381"/>
      <c r="C181" s="506" t="e">
        <f t="shared" si="12"/>
        <v>#DIV/0!</v>
      </c>
      <c r="D181" s="381"/>
      <c r="E181" s="506" t="e">
        <f t="shared" si="13"/>
        <v>#DIV/0!</v>
      </c>
    </row>
    <row r="182" spans="1:5" ht="15">
      <c r="A182" s="482" t="s">
        <v>328</v>
      </c>
      <c r="B182" s="381"/>
      <c r="C182" s="506" t="e">
        <f t="shared" si="12"/>
        <v>#DIV/0!</v>
      </c>
      <c r="D182" s="381"/>
      <c r="E182" s="506" t="e">
        <f t="shared" si="13"/>
        <v>#DIV/0!</v>
      </c>
    </row>
    <row r="183" spans="1:5" ht="15" thickBot="1">
      <c r="A183" s="502" t="s">
        <v>349</v>
      </c>
      <c r="B183" s="381"/>
      <c r="C183" s="506" t="e">
        <f t="shared" si="12"/>
        <v>#DIV/0!</v>
      </c>
      <c r="D183" s="381"/>
      <c r="E183" s="506" t="e">
        <f t="shared" si="13"/>
        <v>#DIV/0!</v>
      </c>
    </row>
    <row r="184" spans="1:5" ht="16.5" thickBot="1">
      <c r="A184" s="610" t="s">
        <v>284</v>
      </c>
      <c r="B184" s="613">
        <f>SUM(B135:B183)</f>
        <v>0</v>
      </c>
      <c r="C184" s="76"/>
      <c r="D184" s="613">
        <f>SUM(D135:D183)</f>
        <v>0</v>
      </c>
      <c r="E184" s="76"/>
    </row>
    <row r="185" spans="1:5" ht="16.5" thickBot="1">
      <c r="A185" s="500" t="s">
        <v>315</v>
      </c>
      <c r="B185" s="497">
        <f>SUM('Plan2 - UTI'!C62:C65)</f>
        <v>0</v>
      </c>
      <c r="D185" s="499">
        <f>'Plan2 - UTI'!C66</f>
        <v>0</v>
      </c>
      <c r="E185" s="76"/>
    </row>
    <row r="186" spans="1:5" ht="15" thickBot="1">
      <c r="A186" s="21"/>
      <c r="B186" s="77"/>
      <c r="C186" s="85"/>
      <c r="D186" s="77"/>
      <c r="E186" s="76"/>
    </row>
    <row r="187" spans="1:5" ht="16.5" thickBot="1">
      <c r="A187" s="609" t="s">
        <v>42</v>
      </c>
      <c r="B187" s="622" t="s">
        <v>82</v>
      </c>
      <c r="C187" s="623"/>
      <c r="D187" s="624" t="s">
        <v>92</v>
      </c>
      <c r="E187" s="625"/>
    </row>
    <row r="188" spans="1:5" ht="45.75" thickBot="1">
      <c r="A188" s="97" t="s">
        <v>280</v>
      </c>
      <c r="B188" s="86" t="s">
        <v>281</v>
      </c>
      <c r="C188" s="86" t="s">
        <v>282</v>
      </c>
      <c r="D188" s="86" t="s">
        <v>283</v>
      </c>
      <c r="E188" s="86" t="s">
        <v>282</v>
      </c>
    </row>
    <row r="189" spans="1:5" ht="15">
      <c r="A189" s="99" t="s">
        <v>320</v>
      </c>
      <c r="B189" s="378"/>
      <c r="C189" s="379" t="e">
        <f aca="true" t="shared" si="14" ref="C189:C220">B189/B$238*100</f>
        <v>#DIV/0!</v>
      </c>
      <c r="D189" s="378"/>
      <c r="E189" s="379" t="e">
        <f aca="true" t="shared" si="15" ref="E189:E220">D189/D$238*100</f>
        <v>#DIV/0!</v>
      </c>
    </row>
    <row r="190" spans="1:5" ht="15">
      <c r="A190" s="100" t="s">
        <v>321</v>
      </c>
      <c r="B190" s="513"/>
      <c r="C190" s="506" t="e">
        <f t="shared" si="14"/>
        <v>#DIV/0!</v>
      </c>
      <c r="D190" s="513"/>
      <c r="E190" s="506" t="e">
        <f t="shared" si="15"/>
        <v>#DIV/0!</v>
      </c>
    </row>
    <row r="191" spans="1:5" ht="15">
      <c r="A191" s="495" t="s">
        <v>359</v>
      </c>
      <c r="B191" s="644"/>
      <c r="C191" s="642" t="e">
        <f t="shared" si="14"/>
        <v>#DIV/0!</v>
      </c>
      <c r="D191" s="644"/>
      <c r="E191" s="506" t="e">
        <f t="shared" si="15"/>
        <v>#DIV/0!</v>
      </c>
    </row>
    <row r="192" spans="1:5" ht="15">
      <c r="A192" s="482" t="s">
        <v>336</v>
      </c>
      <c r="B192" s="513"/>
      <c r="C192" s="506" t="e">
        <f t="shared" si="14"/>
        <v>#DIV/0!</v>
      </c>
      <c r="D192" s="513"/>
      <c r="E192" s="506" t="e">
        <f t="shared" si="15"/>
        <v>#DIV/0!</v>
      </c>
    </row>
    <row r="193" spans="1:5" ht="15">
      <c r="A193" s="482" t="s">
        <v>337</v>
      </c>
      <c r="B193" s="513"/>
      <c r="C193" s="506" t="e">
        <f t="shared" si="14"/>
        <v>#DIV/0!</v>
      </c>
      <c r="D193" s="513"/>
      <c r="E193" s="506" t="e">
        <f t="shared" si="15"/>
        <v>#DIV/0!</v>
      </c>
    </row>
    <row r="194" spans="1:5" ht="14.25">
      <c r="A194" s="100" t="s">
        <v>329</v>
      </c>
      <c r="B194" s="380"/>
      <c r="C194" s="506" t="e">
        <f t="shared" si="14"/>
        <v>#DIV/0!</v>
      </c>
      <c r="D194" s="380"/>
      <c r="E194" s="506" t="e">
        <f t="shared" si="15"/>
        <v>#DIV/0!</v>
      </c>
    </row>
    <row r="195" spans="1:5" ht="14.25">
      <c r="A195" s="100" t="s">
        <v>330</v>
      </c>
      <c r="B195" s="380"/>
      <c r="C195" s="506" t="e">
        <f t="shared" si="14"/>
        <v>#DIV/0!</v>
      </c>
      <c r="D195" s="380"/>
      <c r="E195" s="506" t="e">
        <f t="shared" si="15"/>
        <v>#DIV/0!</v>
      </c>
    </row>
    <row r="196" spans="1:5" ht="14.25">
      <c r="A196" s="100" t="s">
        <v>331</v>
      </c>
      <c r="B196" s="380"/>
      <c r="C196" s="506" t="e">
        <f t="shared" si="14"/>
        <v>#DIV/0!</v>
      </c>
      <c r="D196" s="380"/>
      <c r="E196" s="506" t="e">
        <f t="shared" si="15"/>
        <v>#DIV/0!</v>
      </c>
    </row>
    <row r="197" spans="1:5" ht="14.25">
      <c r="A197" s="100" t="s">
        <v>332</v>
      </c>
      <c r="B197" s="380"/>
      <c r="C197" s="506" t="e">
        <f t="shared" si="14"/>
        <v>#DIV/0!</v>
      </c>
      <c r="D197" s="380"/>
      <c r="E197" s="506" t="e">
        <f t="shared" si="15"/>
        <v>#DIV/0!</v>
      </c>
    </row>
    <row r="198" spans="1:5" ht="14.25">
      <c r="A198" s="100" t="s">
        <v>333</v>
      </c>
      <c r="B198" s="380"/>
      <c r="C198" s="506" t="e">
        <f t="shared" si="14"/>
        <v>#DIV/0!</v>
      </c>
      <c r="D198" s="380"/>
      <c r="E198" s="506" t="e">
        <f t="shared" si="15"/>
        <v>#DIV/0!</v>
      </c>
    </row>
    <row r="199" spans="1:5" ht="14.25">
      <c r="A199" s="100" t="s">
        <v>334</v>
      </c>
      <c r="B199" s="380"/>
      <c r="C199" s="506" t="e">
        <f t="shared" si="14"/>
        <v>#DIV/0!</v>
      </c>
      <c r="D199" s="380"/>
      <c r="E199" s="506" t="e">
        <f t="shared" si="15"/>
        <v>#DIV/0!</v>
      </c>
    </row>
    <row r="200" spans="1:5" ht="12.75" customHeight="1">
      <c r="A200" s="100" t="s">
        <v>335</v>
      </c>
      <c r="B200" s="380"/>
      <c r="C200" s="506" t="e">
        <f t="shared" si="14"/>
        <v>#DIV/0!</v>
      </c>
      <c r="D200" s="380"/>
      <c r="E200" s="506" t="e">
        <f t="shared" si="15"/>
        <v>#DIV/0!</v>
      </c>
    </row>
    <row r="201" spans="1:5" ht="14.25">
      <c r="A201" s="100" t="s">
        <v>203</v>
      </c>
      <c r="B201" s="380"/>
      <c r="C201" s="506" t="e">
        <f t="shared" si="14"/>
        <v>#DIV/0!</v>
      </c>
      <c r="D201" s="380"/>
      <c r="E201" s="506" t="e">
        <f t="shared" si="15"/>
        <v>#DIV/0!</v>
      </c>
    </row>
    <row r="202" spans="1:5" ht="15">
      <c r="A202" s="634" t="s">
        <v>367</v>
      </c>
      <c r="B202" s="380"/>
      <c r="C202" s="506" t="e">
        <f t="shared" si="14"/>
        <v>#DIV/0!</v>
      </c>
      <c r="D202" s="380"/>
      <c r="E202" s="506" t="e">
        <f t="shared" si="15"/>
        <v>#DIV/0!</v>
      </c>
    </row>
    <row r="203" spans="1:5" ht="15">
      <c r="A203" s="634" t="s">
        <v>356</v>
      </c>
      <c r="B203" s="380"/>
      <c r="C203" s="506" t="e">
        <f t="shared" si="14"/>
        <v>#DIV/0!</v>
      </c>
      <c r="D203" s="380"/>
      <c r="E203" s="506" t="e">
        <f t="shared" si="15"/>
        <v>#DIV/0!</v>
      </c>
    </row>
    <row r="204" spans="1:5" ht="15">
      <c r="A204" s="634" t="s">
        <v>357</v>
      </c>
      <c r="B204" s="380"/>
      <c r="C204" s="506" t="e">
        <f t="shared" si="14"/>
        <v>#DIV/0!</v>
      </c>
      <c r="D204" s="380"/>
      <c r="E204" s="506" t="e">
        <f t="shared" si="15"/>
        <v>#DIV/0!</v>
      </c>
    </row>
    <row r="205" spans="1:5" ht="15">
      <c r="A205" s="634" t="s">
        <v>358</v>
      </c>
      <c r="B205" s="380"/>
      <c r="C205" s="506" t="e">
        <f t="shared" si="14"/>
        <v>#DIV/0!</v>
      </c>
      <c r="D205" s="380"/>
      <c r="E205" s="506" t="e">
        <f t="shared" si="15"/>
        <v>#DIV/0!</v>
      </c>
    </row>
    <row r="206" spans="1:5" ht="15">
      <c r="A206" s="100" t="s">
        <v>363</v>
      </c>
      <c r="B206" s="380"/>
      <c r="C206" s="506" t="e">
        <f t="shared" si="14"/>
        <v>#DIV/0!</v>
      </c>
      <c r="D206" s="380"/>
      <c r="E206" s="506" t="e">
        <f t="shared" si="15"/>
        <v>#DIV/0!</v>
      </c>
    </row>
    <row r="207" spans="1:5" ht="15">
      <c r="A207" s="100" t="s">
        <v>364</v>
      </c>
      <c r="B207" s="380"/>
      <c r="C207" s="506" t="e">
        <f t="shared" si="14"/>
        <v>#DIV/0!</v>
      </c>
      <c r="D207" s="380"/>
      <c r="E207" s="506" t="e">
        <f t="shared" si="15"/>
        <v>#DIV/0!</v>
      </c>
    </row>
    <row r="208" spans="1:5" ht="15">
      <c r="A208" s="100" t="s">
        <v>298</v>
      </c>
      <c r="B208" s="380"/>
      <c r="C208" s="506" t="e">
        <f t="shared" si="14"/>
        <v>#DIV/0!</v>
      </c>
      <c r="D208" s="380"/>
      <c r="E208" s="506" t="e">
        <f t="shared" si="15"/>
        <v>#DIV/0!</v>
      </c>
    </row>
    <row r="209" spans="1:5" ht="15">
      <c r="A209" s="100" t="s">
        <v>299</v>
      </c>
      <c r="B209" s="380"/>
      <c r="C209" s="506" t="e">
        <f t="shared" si="14"/>
        <v>#DIV/0!</v>
      </c>
      <c r="D209" s="380"/>
      <c r="E209" s="506" t="e">
        <f t="shared" si="15"/>
        <v>#DIV/0!</v>
      </c>
    </row>
    <row r="210" spans="1:5" ht="15">
      <c r="A210" s="100" t="s">
        <v>297</v>
      </c>
      <c r="B210" s="380"/>
      <c r="C210" s="506" t="e">
        <f t="shared" si="14"/>
        <v>#DIV/0!</v>
      </c>
      <c r="D210" s="380"/>
      <c r="E210" s="506" t="e">
        <f t="shared" si="15"/>
        <v>#DIV/0!</v>
      </c>
    </row>
    <row r="211" spans="1:5" ht="15">
      <c r="A211" s="100" t="s">
        <v>300</v>
      </c>
      <c r="B211" s="380"/>
      <c r="C211" s="506" t="e">
        <f t="shared" si="14"/>
        <v>#DIV/0!</v>
      </c>
      <c r="D211" s="380"/>
      <c r="E211" s="506" t="e">
        <f t="shared" si="15"/>
        <v>#DIV/0!</v>
      </c>
    </row>
    <row r="212" spans="1:5" ht="13.5" customHeight="1">
      <c r="A212" s="100" t="s">
        <v>361</v>
      </c>
      <c r="B212" s="380"/>
      <c r="C212" s="506" t="e">
        <f t="shared" si="14"/>
        <v>#DIV/0!</v>
      </c>
      <c r="D212" s="380"/>
      <c r="E212" s="506" t="e">
        <f t="shared" si="15"/>
        <v>#DIV/0!</v>
      </c>
    </row>
    <row r="213" spans="1:5" ht="15">
      <c r="A213" s="100" t="s">
        <v>324</v>
      </c>
      <c r="B213" s="380"/>
      <c r="C213" s="506" t="e">
        <f t="shared" si="14"/>
        <v>#DIV/0!</v>
      </c>
      <c r="D213" s="380"/>
      <c r="E213" s="506" t="e">
        <f t="shared" si="15"/>
        <v>#DIV/0!</v>
      </c>
    </row>
    <row r="214" spans="1:5" ht="15">
      <c r="A214" s="100" t="s">
        <v>360</v>
      </c>
      <c r="B214" s="380"/>
      <c r="C214" s="506" t="e">
        <f t="shared" si="14"/>
        <v>#DIV/0!</v>
      </c>
      <c r="D214" s="380"/>
      <c r="E214" s="506" t="e">
        <f t="shared" si="15"/>
        <v>#DIV/0!</v>
      </c>
    </row>
    <row r="215" spans="1:5" ht="15">
      <c r="A215" s="489" t="s">
        <v>322</v>
      </c>
      <c r="B215" s="641"/>
      <c r="C215" s="642" t="e">
        <f t="shared" si="14"/>
        <v>#DIV/0!</v>
      </c>
      <c r="D215" s="641"/>
      <c r="E215" s="506" t="e">
        <f t="shared" si="15"/>
        <v>#DIV/0!</v>
      </c>
    </row>
    <row r="216" spans="1:5" ht="15">
      <c r="A216" s="100" t="s">
        <v>325</v>
      </c>
      <c r="B216" s="380"/>
      <c r="C216" s="506" t="e">
        <f t="shared" si="14"/>
        <v>#DIV/0!</v>
      </c>
      <c r="D216" s="380"/>
      <c r="E216" s="506" t="e">
        <f t="shared" si="15"/>
        <v>#DIV/0!</v>
      </c>
    </row>
    <row r="217" spans="1:5" ht="15">
      <c r="A217" s="100" t="s">
        <v>339</v>
      </c>
      <c r="B217" s="380"/>
      <c r="C217" s="506" t="e">
        <f t="shared" si="14"/>
        <v>#DIV/0!</v>
      </c>
      <c r="D217" s="380"/>
      <c r="E217" s="506" t="e">
        <f t="shared" si="15"/>
        <v>#DIV/0!</v>
      </c>
    </row>
    <row r="218" spans="1:5" ht="15">
      <c r="A218" s="100" t="s">
        <v>362</v>
      </c>
      <c r="B218" s="381"/>
      <c r="C218" s="506" t="e">
        <f t="shared" si="14"/>
        <v>#DIV/0!</v>
      </c>
      <c r="D218" s="381"/>
      <c r="E218" s="506" t="e">
        <f t="shared" si="15"/>
        <v>#DIV/0!</v>
      </c>
    </row>
    <row r="219" spans="1:5" ht="15">
      <c r="A219" s="495" t="s">
        <v>318</v>
      </c>
      <c r="B219" s="643"/>
      <c r="C219" s="642" t="e">
        <f t="shared" si="14"/>
        <v>#DIV/0!</v>
      </c>
      <c r="D219" s="643"/>
      <c r="E219" s="506" t="e">
        <f t="shared" si="15"/>
        <v>#DIV/0!</v>
      </c>
    </row>
    <row r="220" spans="1:5" ht="15">
      <c r="A220" s="450" t="s">
        <v>340</v>
      </c>
      <c r="B220" s="381"/>
      <c r="C220" s="506" t="e">
        <f t="shared" si="14"/>
        <v>#DIV/0!</v>
      </c>
      <c r="D220" s="381"/>
      <c r="E220" s="506" t="e">
        <f t="shared" si="15"/>
        <v>#DIV/0!</v>
      </c>
    </row>
    <row r="221" spans="1:5" ht="15">
      <c r="A221" s="450" t="s">
        <v>341</v>
      </c>
      <c r="B221" s="380"/>
      <c r="C221" s="506" t="e">
        <f aca="true" t="shared" si="16" ref="C221:C237">B221/B$238*100</f>
        <v>#DIV/0!</v>
      </c>
      <c r="D221" s="380"/>
      <c r="E221" s="506" t="e">
        <f aca="true" t="shared" si="17" ref="E221:E237">D221/D$238*100</f>
        <v>#DIV/0!</v>
      </c>
    </row>
    <row r="222" spans="1:5" ht="15">
      <c r="A222" s="450" t="s">
        <v>342</v>
      </c>
      <c r="B222" s="380"/>
      <c r="C222" s="506" t="e">
        <f t="shared" si="16"/>
        <v>#DIV/0!</v>
      </c>
      <c r="D222" s="380"/>
      <c r="E222" s="506" t="e">
        <f t="shared" si="17"/>
        <v>#DIV/0!</v>
      </c>
    </row>
    <row r="223" spans="1:5" ht="15">
      <c r="A223" s="100" t="s">
        <v>343</v>
      </c>
      <c r="B223" s="380"/>
      <c r="C223" s="506" t="e">
        <f t="shared" si="16"/>
        <v>#DIV/0!</v>
      </c>
      <c r="D223" s="380"/>
      <c r="E223" s="506" t="e">
        <f t="shared" si="17"/>
        <v>#DIV/0!</v>
      </c>
    </row>
    <row r="224" spans="1:5" ht="15">
      <c r="A224" s="100" t="s">
        <v>344</v>
      </c>
      <c r="B224" s="380"/>
      <c r="C224" s="506" t="e">
        <f t="shared" si="16"/>
        <v>#DIV/0!</v>
      </c>
      <c r="D224" s="380"/>
      <c r="E224" s="506" t="e">
        <f t="shared" si="17"/>
        <v>#DIV/0!</v>
      </c>
    </row>
    <row r="225" spans="1:5" ht="15">
      <c r="A225" s="495" t="s">
        <v>317</v>
      </c>
      <c r="B225" s="641"/>
      <c r="C225" s="642" t="e">
        <f t="shared" si="16"/>
        <v>#DIV/0!</v>
      </c>
      <c r="D225" s="641"/>
      <c r="E225" s="506" t="e">
        <f t="shared" si="17"/>
        <v>#DIV/0!</v>
      </c>
    </row>
    <row r="226" spans="1:5" ht="15">
      <c r="A226" s="100" t="s">
        <v>345</v>
      </c>
      <c r="B226" s="380"/>
      <c r="C226" s="506" t="e">
        <f t="shared" si="16"/>
        <v>#DIV/0!</v>
      </c>
      <c r="D226" s="380"/>
      <c r="E226" s="506" t="e">
        <f t="shared" si="17"/>
        <v>#DIV/0!</v>
      </c>
    </row>
    <row r="227" spans="1:5" ht="15">
      <c r="A227" s="100" t="s">
        <v>346</v>
      </c>
      <c r="B227" s="380"/>
      <c r="C227" s="506" t="e">
        <f t="shared" si="16"/>
        <v>#DIV/0!</v>
      </c>
      <c r="D227" s="380"/>
      <c r="E227" s="506" t="e">
        <f t="shared" si="17"/>
        <v>#DIV/0!</v>
      </c>
    </row>
    <row r="228" spans="1:5" ht="15">
      <c r="A228" s="100" t="s">
        <v>347</v>
      </c>
      <c r="B228" s="380"/>
      <c r="C228" s="506" t="e">
        <f t="shared" si="16"/>
        <v>#DIV/0!</v>
      </c>
      <c r="D228" s="380"/>
      <c r="E228" s="506" t="e">
        <f t="shared" si="17"/>
        <v>#DIV/0!</v>
      </c>
    </row>
    <row r="229" spans="1:5" ht="15">
      <c r="A229" s="495" t="s">
        <v>319</v>
      </c>
      <c r="B229" s="643"/>
      <c r="C229" s="642" t="e">
        <f t="shared" si="16"/>
        <v>#DIV/0!</v>
      </c>
      <c r="D229" s="643"/>
      <c r="E229" s="506" t="e">
        <f t="shared" si="17"/>
        <v>#DIV/0!</v>
      </c>
    </row>
    <row r="230" spans="1:5" ht="15">
      <c r="A230" s="100" t="s">
        <v>302</v>
      </c>
      <c r="B230" s="381"/>
      <c r="C230" s="506" t="e">
        <f t="shared" si="16"/>
        <v>#DIV/0!</v>
      </c>
      <c r="D230" s="381"/>
      <c r="E230" s="506" t="e">
        <f t="shared" si="17"/>
        <v>#DIV/0!</v>
      </c>
    </row>
    <row r="231" spans="1:5" ht="15">
      <c r="A231" s="100" t="s">
        <v>303</v>
      </c>
      <c r="B231" s="381"/>
      <c r="C231" s="506" t="e">
        <f t="shared" si="16"/>
        <v>#DIV/0!</v>
      </c>
      <c r="D231" s="381"/>
      <c r="E231" s="506" t="e">
        <f t="shared" si="17"/>
        <v>#DIV/0!</v>
      </c>
    </row>
    <row r="232" spans="1:5" ht="15">
      <c r="A232" s="631" t="s">
        <v>350</v>
      </c>
      <c r="B232" s="643"/>
      <c r="C232" s="642" t="e">
        <f t="shared" si="16"/>
        <v>#DIV/0!</v>
      </c>
      <c r="D232" s="643"/>
      <c r="E232" s="506" t="e">
        <f t="shared" si="17"/>
        <v>#DIV/0!</v>
      </c>
    </row>
    <row r="233" spans="1:5" ht="15">
      <c r="A233" s="450" t="s">
        <v>338</v>
      </c>
      <c r="B233" s="381"/>
      <c r="C233" s="506" t="e">
        <f t="shared" si="16"/>
        <v>#DIV/0!</v>
      </c>
      <c r="D233" s="381"/>
      <c r="E233" s="506" t="e">
        <f t="shared" si="17"/>
        <v>#DIV/0!</v>
      </c>
    </row>
    <row r="234" spans="1:5" ht="15">
      <c r="A234" s="450" t="s">
        <v>351</v>
      </c>
      <c r="B234" s="381"/>
      <c r="C234" s="506" t="e">
        <f t="shared" si="16"/>
        <v>#DIV/0!</v>
      </c>
      <c r="D234" s="381"/>
      <c r="E234" s="506" t="e">
        <f t="shared" si="17"/>
        <v>#DIV/0!</v>
      </c>
    </row>
    <row r="235" spans="1:5" ht="15">
      <c r="A235" s="482" t="s">
        <v>327</v>
      </c>
      <c r="B235" s="381"/>
      <c r="C235" s="506" t="e">
        <f t="shared" si="16"/>
        <v>#DIV/0!</v>
      </c>
      <c r="D235" s="381"/>
      <c r="E235" s="506" t="e">
        <f t="shared" si="17"/>
        <v>#DIV/0!</v>
      </c>
    </row>
    <row r="236" spans="1:5" ht="15">
      <c r="A236" s="482" t="s">
        <v>328</v>
      </c>
      <c r="B236" s="381"/>
      <c r="C236" s="506" t="e">
        <f t="shared" si="16"/>
        <v>#DIV/0!</v>
      </c>
      <c r="D236" s="381"/>
      <c r="E236" s="506" t="e">
        <f t="shared" si="17"/>
        <v>#DIV/0!</v>
      </c>
    </row>
    <row r="237" spans="1:5" ht="15" thickBot="1">
      <c r="A237" s="502" t="s">
        <v>349</v>
      </c>
      <c r="B237" s="381"/>
      <c r="C237" s="506" t="e">
        <f t="shared" si="16"/>
        <v>#DIV/0!</v>
      </c>
      <c r="D237" s="381"/>
      <c r="E237" s="506" t="e">
        <f t="shared" si="17"/>
        <v>#DIV/0!</v>
      </c>
    </row>
    <row r="238" spans="1:5" ht="16.5" thickBot="1">
      <c r="A238" s="610" t="s">
        <v>284</v>
      </c>
      <c r="B238" s="613">
        <f>SUM(B189:B237)</f>
        <v>0</v>
      </c>
      <c r="C238" s="76"/>
      <c r="D238" s="613">
        <f>SUM(D189:D237)</f>
        <v>0</v>
      </c>
      <c r="E238" s="76"/>
    </row>
    <row r="239" spans="1:5" ht="16.5" thickBot="1">
      <c r="A239" s="500" t="s">
        <v>315</v>
      </c>
      <c r="B239" s="497">
        <f>SUM('Plan2 - UTI'!C79:C82)</f>
        <v>0</v>
      </c>
      <c r="D239" s="499">
        <f>'Plan2 - UTI'!C83</f>
        <v>0</v>
      </c>
      <c r="E239" s="76"/>
    </row>
    <row r="240" spans="1:5" ht="15" thickBot="1">
      <c r="A240" s="21"/>
      <c r="B240" s="77"/>
      <c r="C240" s="76"/>
      <c r="D240" s="77"/>
      <c r="E240" s="76"/>
    </row>
    <row r="241" spans="1:5" ht="16.5" thickBot="1">
      <c r="A241" s="609" t="s">
        <v>43</v>
      </c>
      <c r="B241" s="622" t="s">
        <v>82</v>
      </c>
      <c r="C241" s="623"/>
      <c r="D241" s="624" t="s">
        <v>92</v>
      </c>
      <c r="E241" s="625"/>
    </row>
    <row r="242" spans="1:5" ht="45.75" thickBot="1">
      <c r="A242" s="97" t="s">
        <v>280</v>
      </c>
      <c r="B242" s="86" t="s">
        <v>281</v>
      </c>
      <c r="C242" s="86" t="s">
        <v>282</v>
      </c>
      <c r="D242" s="86" t="s">
        <v>283</v>
      </c>
      <c r="E242" s="86" t="s">
        <v>282</v>
      </c>
    </row>
    <row r="243" spans="1:5" ht="15">
      <c r="A243" s="99" t="s">
        <v>320</v>
      </c>
      <c r="B243" s="516"/>
      <c r="C243" s="514" t="e">
        <f aca="true" t="shared" si="18" ref="C243:C274">B243/B$292*100</f>
        <v>#DIV/0!</v>
      </c>
      <c r="D243" s="516"/>
      <c r="E243" s="514" t="e">
        <f aca="true" t="shared" si="19" ref="E243:E274">D243/D$292*100</f>
        <v>#DIV/0!</v>
      </c>
    </row>
    <row r="244" spans="1:5" ht="15">
      <c r="A244" s="100" t="s">
        <v>321</v>
      </c>
      <c r="B244" s="517"/>
      <c r="C244" s="515" t="e">
        <f t="shared" si="18"/>
        <v>#DIV/0!</v>
      </c>
      <c r="D244" s="517"/>
      <c r="E244" s="515" t="e">
        <f t="shared" si="19"/>
        <v>#DIV/0!</v>
      </c>
    </row>
    <row r="245" spans="1:5" ht="15">
      <c r="A245" s="495" t="s">
        <v>359</v>
      </c>
      <c r="B245" s="645"/>
      <c r="C245" s="646" t="e">
        <f t="shared" si="18"/>
        <v>#DIV/0!</v>
      </c>
      <c r="D245" s="645"/>
      <c r="E245" s="515" t="e">
        <f t="shared" si="19"/>
        <v>#DIV/0!</v>
      </c>
    </row>
    <row r="246" spans="1:5" ht="15">
      <c r="A246" s="482" t="s">
        <v>336</v>
      </c>
      <c r="B246" s="517"/>
      <c r="C246" s="515" t="e">
        <f t="shared" si="18"/>
        <v>#DIV/0!</v>
      </c>
      <c r="D246" s="517"/>
      <c r="E246" s="515" t="e">
        <f t="shared" si="19"/>
        <v>#DIV/0!</v>
      </c>
    </row>
    <row r="247" spans="1:5" ht="15">
      <c r="A247" s="482" t="s">
        <v>337</v>
      </c>
      <c r="B247" s="518"/>
      <c r="C247" s="515" t="e">
        <f t="shared" si="18"/>
        <v>#DIV/0!</v>
      </c>
      <c r="D247" s="518"/>
      <c r="E247" s="515" t="e">
        <f t="shared" si="19"/>
        <v>#DIV/0!</v>
      </c>
    </row>
    <row r="248" spans="1:5" ht="14.25">
      <c r="A248" s="100" t="s">
        <v>329</v>
      </c>
      <c r="B248" s="380"/>
      <c r="C248" s="515" t="e">
        <f t="shared" si="18"/>
        <v>#DIV/0!</v>
      </c>
      <c r="D248" s="380"/>
      <c r="E248" s="515" t="e">
        <f t="shared" si="19"/>
        <v>#DIV/0!</v>
      </c>
    </row>
    <row r="249" spans="1:5" ht="14.25">
      <c r="A249" s="100" t="s">
        <v>330</v>
      </c>
      <c r="B249" s="380"/>
      <c r="C249" s="515" t="e">
        <f t="shared" si="18"/>
        <v>#DIV/0!</v>
      </c>
      <c r="D249" s="380"/>
      <c r="E249" s="515" t="e">
        <f t="shared" si="19"/>
        <v>#DIV/0!</v>
      </c>
    </row>
    <row r="250" spans="1:5" ht="14.25">
      <c r="A250" s="100" t="s">
        <v>331</v>
      </c>
      <c r="B250" s="380"/>
      <c r="C250" s="515" t="e">
        <f t="shared" si="18"/>
        <v>#DIV/0!</v>
      </c>
      <c r="D250" s="380"/>
      <c r="E250" s="515" t="e">
        <f t="shared" si="19"/>
        <v>#DIV/0!</v>
      </c>
    </row>
    <row r="251" spans="1:5" ht="14.25">
      <c r="A251" s="100" t="s">
        <v>332</v>
      </c>
      <c r="B251" s="380"/>
      <c r="C251" s="515" t="e">
        <f t="shared" si="18"/>
        <v>#DIV/0!</v>
      </c>
      <c r="D251" s="380"/>
      <c r="E251" s="515" t="e">
        <f t="shared" si="19"/>
        <v>#DIV/0!</v>
      </c>
    </row>
    <row r="252" spans="1:5" ht="14.25">
      <c r="A252" s="100" t="s">
        <v>333</v>
      </c>
      <c r="B252" s="380"/>
      <c r="C252" s="515" t="e">
        <f t="shared" si="18"/>
        <v>#DIV/0!</v>
      </c>
      <c r="D252" s="380"/>
      <c r="E252" s="515" t="e">
        <f t="shared" si="19"/>
        <v>#DIV/0!</v>
      </c>
    </row>
    <row r="253" spans="1:5" ht="13.5" customHeight="1">
      <c r="A253" s="100" t="s">
        <v>334</v>
      </c>
      <c r="B253" s="380"/>
      <c r="C253" s="515" t="e">
        <f t="shared" si="18"/>
        <v>#DIV/0!</v>
      </c>
      <c r="D253" s="380"/>
      <c r="E253" s="515" t="e">
        <f t="shared" si="19"/>
        <v>#DIV/0!</v>
      </c>
    </row>
    <row r="254" spans="1:5" ht="12.75" customHeight="1">
      <c r="A254" s="100" t="s">
        <v>335</v>
      </c>
      <c r="B254" s="380"/>
      <c r="C254" s="515" t="e">
        <f t="shared" si="18"/>
        <v>#DIV/0!</v>
      </c>
      <c r="D254" s="380"/>
      <c r="E254" s="515" t="e">
        <f t="shared" si="19"/>
        <v>#DIV/0!</v>
      </c>
    </row>
    <row r="255" spans="1:5" ht="14.25">
      <c r="A255" s="100" t="s">
        <v>203</v>
      </c>
      <c r="B255" s="380"/>
      <c r="C255" s="515" t="e">
        <f t="shared" si="18"/>
        <v>#DIV/0!</v>
      </c>
      <c r="D255" s="380"/>
      <c r="E255" s="515" t="e">
        <f t="shared" si="19"/>
        <v>#DIV/0!</v>
      </c>
    </row>
    <row r="256" spans="1:5" ht="15">
      <c r="A256" s="634" t="s">
        <v>367</v>
      </c>
      <c r="B256" s="380"/>
      <c r="C256" s="515" t="e">
        <f t="shared" si="18"/>
        <v>#DIV/0!</v>
      </c>
      <c r="D256" s="380"/>
      <c r="E256" s="515" t="e">
        <f t="shared" si="19"/>
        <v>#DIV/0!</v>
      </c>
    </row>
    <row r="257" spans="1:5" ht="12.75" customHeight="1">
      <c r="A257" s="634" t="s">
        <v>356</v>
      </c>
      <c r="B257" s="380"/>
      <c r="C257" s="515" t="e">
        <f t="shared" si="18"/>
        <v>#DIV/0!</v>
      </c>
      <c r="D257" s="380"/>
      <c r="E257" s="515" t="e">
        <f t="shared" si="19"/>
        <v>#DIV/0!</v>
      </c>
    </row>
    <row r="258" spans="1:5" ht="12.75" customHeight="1">
      <c r="A258" s="634" t="s">
        <v>357</v>
      </c>
      <c r="B258" s="380"/>
      <c r="C258" s="515" t="e">
        <f t="shared" si="18"/>
        <v>#DIV/0!</v>
      </c>
      <c r="D258" s="380"/>
      <c r="E258" s="515" t="e">
        <f t="shared" si="19"/>
        <v>#DIV/0!</v>
      </c>
    </row>
    <row r="259" spans="1:5" ht="12.75" customHeight="1">
      <c r="A259" s="634" t="s">
        <v>358</v>
      </c>
      <c r="B259" s="380"/>
      <c r="C259" s="515" t="e">
        <f t="shared" si="18"/>
        <v>#DIV/0!</v>
      </c>
      <c r="D259" s="380"/>
      <c r="E259" s="515" t="e">
        <f t="shared" si="19"/>
        <v>#DIV/0!</v>
      </c>
    </row>
    <row r="260" spans="1:5" ht="12.75" customHeight="1">
      <c r="A260" s="100" t="s">
        <v>363</v>
      </c>
      <c r="B260" s="380"/>
      <c r="C260" s="515" t="e">
        <f t="shared" si="18"/>
        <v>#DIV/0!</v>
      </c>
      <c r="D260" s="380"/>
      <c r="E260" s="515" t="e">
        <f t="shared" si="19"/>
        <v>#DIV/0!</v>
      </c>
    </row>
    <row r="261" spans="1:5" ht="13.5" customHeight="1">
      <c r="A261" s="100" t="s">
        <v>364</v>
      </c>
      <c r="B261" s="380"/>
      <c r="C261" s="515" t="e">
        <f t="shared" si="18"/>
        <v>#DIV/0!</v>
      </c>
      <c r="D261" s="380"/>
      <c r="E261" s="515" t="e">
        <f t="shared" si="19"/>
        <v>#DIV/0!</v>
      </c>
    </row>
    <row r="262" spans="1:5" ht="15">
      <c r="A262" s="100" t="s">
        <v>298</v>
      </c>
      <c r="B262" s="380"/>
      <c r="C262" s="515" t="e">
        <f t="shared" si="18"/>
        <v>#DIV/0!</v>
      </c>
      <c r="D262" s="380"/>
      <c r="E262" s="515" t="e">
        <f t="shared" si="19"/>
        <v>#DIV/0!</v>
      </c>
    </row>
    <row r="263" spans="1:5" ht="15">
      <c r="A263" s="100" t="s">
        <v>299</v>
      </c>
      <c r="B263" s="380"/>
      <c r="C263" s="515" t="e">
        <f t="shared" si="18"/>
        <v>#DIV/0!</v>
      </c>
      <c r="D263" s="380"/>
      <c r="E263" s="515" t="e">
        <f t="shared" si="19"/>
        <v>#DIV/0!</v>
      </c>
    </row>
    <row r="264" spans="1:5" ht="15">
      <c r="A264" s="100" t="s">
        <v>297</v>
      </c>
      <c r="B264" s="380"/>
      <c r="C264" s="515" t="e">
        <f t="shared" si="18"/>
        <v>#DIV/0!</v>
      </c>
      <c r="D264" s="380"/>
      <c r="E264" s="515" t="e">
        <f t="shared" si="19"/>
        <v>#DIV/0!</v>
      </c>
    </row>
    <row r="265" spans="1:5" ht="15">
      <c r="A265" s="100" t="s">
        <v>300</v>
      </c>
      <c r="B265" s="380"/>
      <c r="C265" s="515" t="e">
        <f t="shared" si="18"/>
        <v>#DIV/0!</v>
      </c>
      <c r="D265" s="380"/>
      <c r="E265" s="515" t="e">
        <f t="shared" si="19"/>
        <v>#DIV/0!</v>
      </c>
    </row>
    <row r="266" spans="1:5" ht="13.5" customHeight="1">
      <c r="A266" s="100" t="s">
        <v>361</v>
      </c>
      <c r="B266" s="380"/>
      <c r="C266" s="515" t="e">
        <f t="shared" si="18"/>
        <v>#DIV/0!</v>
      </c>
      <c r="D266" s="380"/>
      <c r="E266" s="515" t="e">
        <f t="shared" si="19"/>
        <v>#DIV/0!</v>
      </c>
    </row>
    <row r="267" spans="1:5" ht="15">
      <c r="A267" s="100" t="s">
        <v>324</v>
      </c>
      <c r="B267" s="380"/>
      <c r="C267" s="515" t="e">
        <f t="shared" si="18"/>
        <v>#DIV/0!</v>
      </c>
      <c r="D267" s="380"/>
      <c r="E267" s="515" t="e">
        <f t="shared" si="19"/>
        <v>#DIV/0!</v>
      </c>
    </row>
    <row r="268" spans="1:5" ht="15">
      <c r="A268" s="100" t="s">
        <v>360</v>
      </c>
      <c r="B268" s="380"/>
      <c r="C268" s="515" t="e">
        <f t="shared" si="18"/>
        <v>#DIV/0!</v>
      </c>
      <c r="D268" s="380"/>
      <c r="E268" s="515" t="e">
        <f t="shared" si="19"/>
        <v>#DIV/0!</v>
      </c>
    </row>
    <row r="269" spans="1:5" ht="15">
      <c r="A269" s="489" t="s">
        <v>322</v>
      </c>
      <c r="B269" s="641"/>
      <c r="C269" s="646" t="e">
        <f t="shared" si="18"/>
        <v>#DIV/0!</v>
      </c>
      <c r="D269" s="641"/>
      <c r="E269" s="515" t="e">
        <f t="shared" si="19"/>
        <v>#DIV/0!</v>
      </c>
    </row>
    <row r="270" spans="1:5" ht="15">
      <c r="A270" s="100" t="s">
        <v>325</v>
      </c>
      <c r="B270" s="380"/>
      <c r="C270" s="515" t="e">
        <f t="shared" si="18"/>
        <v>#DIV/0!</v>
      </c>
      <c r="D270" s="380"/>
      <c r="E270" s="515" t="e">
        <f t="shared" si="19"/>
        <v>#DIV/0!</v>
      </c>
    </row>
    <row r="271" spans="1:5" ht="15">
      <c r="A271" s="100" t="s">
        <v>339</v>
      </c>
      <c r="B271" s="380"/>
      <c r="C271" s="515" t="e">
        <f t="shared" si="18"/>
        <v>#DIV/0!</v>
      </c>
      <c r="D271" s="380"/>
      <c r="E271" s="515" t="e">
        <f t="shared" si="19"/>
        <v>#DIV/0!</v>
      </c>
    </row>
    <row r="272" spans="1:5" ht="15">
      <c r="A272" s="100" t="s">
        <v>362</v>
      </c>
      <c r="B272" s="380"/>
      <c r="C272" s="515" t="e">
        <f t="shared" si="18"/>
        <v>#DIV/0!</v>
      </c>
      <c r="D272" s="380"/>
      <c r="E272" s="515" t="e">
        <f t="shared" si="19"/>
        <v>#DIV/0!</v>
      </c>
    </row>
    <row r="273" spans="1:5" ht="15">
      <c r="A273" s="495" t="s">
        <v>318</v>
      </c>
      <c r="B273" s="641"/>
      <c r="C273" s="646" t="e">
        <f t="shared" si="18"/>
        <v>#DIV/0!</v>
      </c>
      <c r="D273" s="641"/>
      <c r="E273" s="515" t="e">
        <f t="shared" si="19"/>
        <v>#DIV/0!</v>
      </c>
    </row>
    <row r="274" spans="1:5" ht="15">
      <c r="A274" s="450" t="s">
        <v>340</v>
      </c>
      <c r="B274" s="380"/>
      <c r="C274" s="515" t="e">
        <f t="shared" si="18"/>
        <v>#DIV/0!</v>
      </c>
      <c r="D274" s="380"/>
      <c r="E274" s="515" t="e">
        <f t="shared" si="19"/>
        <v>#DIV/0!</v>
      </c>
    </row>
    <row r="275" spans="1:5" ht="15">
      <c r="A275" s="450" t="s">
        <v>341</v>
      </c>
      <c r="B275" s="380"/>
      <c r="C275" s="515" t="e">
        <f aca="true" t="shared" si="20" ref="C275:C291">B275/B$292*100</f>
        <v>#DIV/0!</v>
      </c>
      <c r="D275" s="380"/>
      <c r="E275" s="515" t="e">
        <f aca="true" t="shared" si="21" ref="E275:E291">D275/D$292*100</f>
        <v>#DIV/0!</v>
      </c>
    </row>
    <row r="276" spans="1:5" ht="15">
      <c r="A276" s="450" t="s">
        <v>342</v>
      </c>
      <c r="B276" s="380"/>
      <c r="C276" s="515" t="e">
        <f t="shared" si="20"/>
        <v>#DIV/0!</v>
      </c>
      <c r="D276" s="380"/>
      <c r="E276" s="515" t="e">
        <f t="shared" si="21"/>
        <v>#DIV/0!</v>
      </c>
    </row>
    <row r="277" spans="1:5" ht="15">
      <c r="A277" s="100" t="s">
        <v>343</v>
      </c>
      <c r="B277" s="380"/>
      <c r="C277" s="515" t="e">
        <f t="shared" si="20"/>
        <v>#DIV/0!</v>
      </c>
      <c r="D277" s="380"/>
      <c r="E277" s="515" t="e">
        <f t="shared" si="21"/>
        <v>#DIV/0!</v>
      </c>
    </row>
    <row r="278" spans="1:5" ht="15">
      <c r="A278" s="100" t="s">
        <v>344</v>
      </c>
      <c r="B278" s="380"/>
      <c r="C278" s="515" t="e">
        <f t="shared" si="20"/>
        <v>#DIV/0!</v>
      </c>
      <c r="D278" s="380"/>
      <c r="E278" s="515" t="e">
        <f t="shared" si="21"/>
        <v>#DIV/0!</v>
      </c>
    </row>
    <row r="279" spans="1:5" ht="15">
      <c r="A279" s="495" t="s">
        <v>317</v>
      </c>
      <c r="B279" s="641"/>
      <c r="C279" s="646" t="e">
        <f t="shared" si="20"/>
        <v>#DIV/0!</v>
      </c>
      <c r="D279" s="641"/>
      <c r="E279" s="515" t="e">
        <f t="shared" si="21"/>
        <v>#DIV/0!</v>
      </c>
    </row>
    <row r="280" spans="1:5" ht="15">
      <c r="A280" s="100" t="s">
        <v>345</v>
      </c>
      <c r="B280" s="380"/>
      <c r="C280" s="515" t="e">
        <f t="shared" si="20"/>
        <v>#DIV/0!</v>
      </c>
      <c r="D280" s="380"/>
      <c r="E280" s="515" t="e">
        <f t="shared" si="21"/>
        <v>#DIV/0!</v>
      </c>
    </row>
    <row r="281" spans="1:5" ht="15">
      <c r="A281" s="100" t="s">
        <v>346</v>
      </c>
      <c r="B281" s="380"/>
      <c r="C281" s="515" t="e">
        <f t="shared" si="20"/>
        <v>#DIV/0!</v>
      </c>
      <c r="D281" s="380"/>
      <c r="E281" s="515" t="e">
        <f t="shared" si="21"/>
        <v>#DIV/0!</v>
      </c>
    </row>
    <row r="282" spans="1:5" ht="15">
      <c r="A282" s="100" t="s">
        <v>347</v>
      </c>
      <c r="B282" s="380"/>
      <c r="C282" s="515" t="e">
        <f t="shared" si="20"/>
        <v>#DIV/0!</v>
      </c>
      <c r="D282" s="380"/>
      <c r="E282" s="515" t="e">
        <f t="shared" si="21"/>
        <v>#DIV/0!</v>
      </c>
    </row>
    <row r="283" spans="1:5" ht="15">
      <c r="A283" s="495" t="s">
        <v>319</v>
      </c>
      <c r="B283" s="641"/>
      <c r="C283" s="646" t="e">
        <f t="shared" si="20"/>
        <v>#DIV/0!</v>
      </c>
      <c r="D283" s="641"/>
      <c r="E283" s="515" t="e">
        <f t="shared" si="21"/>
        <v>#DIV/0!</v>
      </c>
    </row>
    <row r="284" spans="1:5" ht="15">
      <c r="A284" s="100" t="s">
        <v>302</v>
      </c>
      <c r="B284" s="380"/>
      <c r="C284" s="515" t="e">
        <f t="shared" si="20"/>
        <v>#DIV/0!</v>
      </c>
      <c r="D284" s="380"/>
      <c r="E284" s="515" t="e">
        <f t="shared" si="21"/>
        <v>#DIV/0!</v>
      </c>
    </row>
    <row r="285" spans="1:5" ht="15">
      <c r="A285" s="100" t="s">
        <v>303</v>
      </c>
      <c r="B285" s="380"/>
      <c r="C285" s="515" t="e">
        <f t="shared" si="20"/>
        <v>#DIV/0!</v>
      </c>
      <c r="D285" s="380"/>
      <c r="E285" s="515" t="e">
        <f t="shared" si="21"/>
        <v>#DIV/0!</v>
      </c>
    </row>
    <row r="286" spans="1:5" ht="15">
      <c r="A286" s="631" t="s">
        <v>350</v>
      </c>
      <c r="B286" s="641"/>
      <c r="C286" s="646" t="e">
        <f t="shared" si="20"/>
        <v>#DIV/0!</v>
      </c>
      <c r="D286" s="641"/>
      <c r="E286" s="515" t="e">
        <f t="shared" si="21"/>
        <v>#DIV/0!</v>
      </c>
    </row>
    <row r="287" spans="1:5" ht="15">
      <c r="A287" s="450" t="s">
        <v>338</v>
      </c>
      <c r="B287" s="380"/>
      <c r="C287" s="515" t="e">
        <f t="shared" si="20"/>
        <v>#DIV/0!</v>
      </c>
      <c r="D287" s="380"/>
      <c r="E287" s="515" t="e">
        <f t="shared" si="21"/>
        <v>#DIV/0!</v>
      </c>
    </row>
    <row r="288" spans="1:5" ht="15">
      <c r="A288" s="450" t="s">
        <v>351</v>
      </c>
      <c r="B288" s="380"/>
      <c r="C288" s="515" t="e">
        <f t="shared" si="20"/>
        <v>#DIV/0!</v>
      </c>
      <c r="D288" s="380"/>
      <c r="E288" s="515" t="e">
        <f t="shared" si="21"/>
        <v>#DIV/0!</v>
      </c>
    </row>
    <row r="289" spans="1:5" ht="15">
      <c r="A289" s="482" t="s">
        <v>327</v>
      </c>
      <c r="B289" s="380"/>
      <c r="C289" s="515" t="e">
        <f t="shared" si="20"/>
        <v>#DIV/0!</v>
      </c>
      <c r="D289" s="380"/>
      <c r="E289" s="515" t="e">
        <f t="shared" si="21"/>
        <v>#DIV/0!</v>
      </c>
    </row>
    <row r="290" spans="1:5" ht="15">
      <c r="A290" s="482" t="s">
        <v>328</v>
      </c>
      <c r="B290" s="380"/>
      <c r="C290" s="515" t="e">
        <f t="shared" si="20"/>
        <v>#DIV/0!</v>
      </c>
      <c r="D290" s="380"/>
      <c r="E290" s="515" t="e">
        <f t="shared" si="21"/>
        <v>#DIV/0!</v>
      </c>
    </row>
    <row r="291" spans="1:5" ht="15" thickBot="1">
      <c r="A291" s="502" t="s">
        <v>349</v>
      </c>
      <c r="B291" s="380"/>
      <c r="C291" s="515" t="e">
        <f t="shared" si="20"/>
        <v>#DIV/0!</v>
      </c>
      <c r="D291" s="380"/>
      <c r="E291" s="515" t="e">
        <f t="shared" si="21"/>
        <v>#DIV/0!</v>
      </c>
    </row>
    <row r="292" spans="1:5" ht="16.5" thickBot="1">
      <c r="A292" s="610" t="s">
        <v>284</v>
      </c>
      <c r="B292" s="613">
        <f>SUM(B243:B291)</f>
        <v>0</v>
      </c>
      <c r="C292" s="76"/>
      <c r="D292" s="613">
        <f>SUM(D243:D291)</f>
        <v>0</v>
      </c>
      <c r="E292" s="76"/>
    </row>
    <row r="293" spans="1:5" ht="16.5" thickBot="1">
      <c r="A293" s="500" t="s">
        <v>315</v>
      </c>
      <c r="B293" s="497">
        <f>SUM('Plan2 - UTI'!C96:C99)</f>
        <v>0</v>
      </c>
      <c r="D293" s="499">
        <f>'Plan2 - UTI'!C100</f>
        <v>0</v>
      </c>
      <c r="E293" s="76"/>
    </row>
    <row r="294" spans="1:5" ht="15" thickBot="1">
      <c r="A294" s="21"/>
      <c r="B294" s="77"/>
      <c r="C294" s="76"/>
      <c r="D294" s="77"/>
      <c r="E294" s="76"/>
    </row>
    <row r="295" spans="1:5" ht="16.5" thickBot="1">
      <c r="A295" s="609" t="s">
        <v>44</v>
      </c>
      <c r="B295" s="622" t="s">
        <v>82</v>
      </c>
      <c r="C295" s="623"/>
      <c r="D295" s="624" t="s">
        <v>92</v>
      </c>
      <c r="E295" s="625"/>
    </row>
    <row r="296" spans="1:5" ht="45.75" thickBot="1">
      <c r="A296" s="97" t="s">
        <v>280</v>
      </c>
      <c r="B296" s="86" t="s">
        <v>281</v>
      </c>
      <c r="C296" s="86" t="s">
        <v>282</v>
      </c>
      <c r="D296" s="86" t="s">
        <v>283</v>
      </c>
      <c r="E296" s="86" t="s">
        <v>282</v>
      </c>
    </row>
    <row r="297" spans="1:5" ht="15">
      <c r="A297" s="99" t="s">
        <v>320</v>
      </c>
      <c r="B297" s="516"/>
      <c r="C297" s="379" t="e">
        <f aca="true" t="shared" si="22" ref="C297:C328">B297/B$346*100</f>
        <v>#DIV/0!</v>
      </c>
      <c r="D297" s="516"/>
      <c r="E297" s="379" t="e">
        <f aca="true" t="shared" si="23" ref="E297:E328">D297/D$346*100</f>
        <v>#DIV/0!</v>
      </c>
    </row>
    <row r="298" spans="1:5" ht="15">
      <c r="A298" s="100" t="s">
        <v>321</v>
      </c>
      <c r="B298" s="517"/>
      <c r="C298" s="506" t="e">
        <f t="shared" si="22"/>
        <v>#DIV/0!</v>
      </c>
      <c r="D298" s="517"/>
      <c r="E298" s="506" t="e">
        <f t="shared" si="23"/>
        <v>#DIV/0!</v>
      </c>
    </row>
    <row r="299" spans="1:5" ht="15">
      <c r="A299" s="495" t="s">
        <v>359</v>
      </c>
      <c r="B299" s="645"/>
      <c r="C299" s="642" t="e">
        <f t="shared" si="22"/>
        <v>#DIV/0!</v>
      </c>
      <c r="D299" s="645"/>
      <c r="E299" s="506" t="e">
        <f t="shared" si="23"/>
        <v>#DIV/0!</v>
      </c>
    </row>
    <row r="300" spans="1:5" ht="15">
      <c r="A300" s="482" t="s">
        <v>336</v>
      </c>
      <c r="B300" s="517"/>
      <c r="C300" s="506" t="e">
        <f t="shared" si="22"/>
        <v>#DIV/0!</v>
      </c>
      <c r="D300" s="517"/>
      <c r="E300" s="506" t="e">
        <f t="shared" si="23"/>
        <v>#DIV/0!</v>
      </c>
    </row>
    <row r="301" spans="1:5" ht="15">
      <c r="A301" s="482" t="s">
        <v>337</v>
      </c>
      <c r="B301" s="518"/>
      <c r="C301" s="506" t="e">
        <f t="shared" si="22"/>
        <v>#DIV/0!</v>
      </c>
      <c r="D301" s="518"/>
      <c r="E301" s="506" t="e">
        <f t="shared" si="23"/>
        <v>#DIV/0!</v>
      </c>
    </row>
    <row r="302" spans="1:5" ht="14.25">
      <c r="A302" s="100" t="s">
        <v>329</v>
      </c>
      <c r="B302" s="380"/>
      <c r="C302" s="506" t="e">
        <f t="shared" si="22"/>
        <v>#DIV/0!</v>
      </c>
      <c r="D302" s="380"/>
      <c r="E302" s="506" t="e">
        <f t="shared" si="23"/>
        <v>#DIV/0!</v>
      </c>
    </row>
    <row r="303" spans="1:5" ht="14.25">
      <c r="A303" s="100" t="s">
        <v>330</v>
      </c>
      <c r="B303" s="380"/>
      <c r="C303" s="506" t="e">
        <f t="shared" si="22"/>
        <v>#DIV/0!</v>
      </c>
      <c r="D303" s="380"/>
      <c r="E303" s="506" t="e">
        <f t="shared" si="23"/>
        <v>#DIV/0!</v>
      </c>
    </row>
    <row r="304" spans="1:5" ht="14.25">
      <c r="A304" s="100" t="s">
        <v>331</v>
      </c>
      <c r="B304" s="380"/>
      <c r="C304" s="506" t="e">
        <f t="shared" si="22"/>
        <v>#DIV/0!</v>
      </c>
      <c r="D304" s="380"/>
      <c r="E304" s="162" t="e">
        <f t="shared" si="23"/>
        <v>#DIV/0!</v>
      </c>
    </row>
    <row r="305" spans="1:5" ht="14.25">
      <c r="A305" s="100" t="s">
        <v>332</v>
      </c>
      <c r="B305" s="380"/>
      <c r="C305" s="506" t="e">
        <f t="shared" si="22"/>
        <v>#DIV/0!</v>
      </c>
      <c r="D305" s="380"/>
      <c r="E305" s="162" t="e">
        <f t="shared" si="23"/>
        <v>#DIV/0!</v>
      </c>
    </row>
    <row r="306" spans="1:5" ht="14.25">
      <c r="A306" s="100" t="s">
        <v>333</v>
      </c>
      <c r="B306" s="380"/>
      <c r="C306" s="506" t="e">
        <f t="shared" si="22"/>
        <v>#DIV/0!</v>
      </c>
      <c r="D306" s="380"/>
      <c r="E306" s="162" t="e">
        <f t="shared" si="23"/>
        <v>#DIV/0!</v>
      </c>
    </row>
    <row r="307" spans="1:5" ht="14.25">
      <c r="A307" s="100" t="s">
        <v>334</v>
      </c>
      <c r="B307" s="380"/>
      <c r="C307" s="506" t="e">
        <f t="shared" si="22"/>
        <v>#DIV/0!</v>
      </c>
      <c r="D307" s="380"/>
      <c r="E307" s="162" t="e">
        <f t="shared" si="23"/>
        <v>#DIV/0!</v>
      </c>
    </row>
    <row r="308" spans="1:5" ht="12.75" customHeight="1">
      <c r="A308" s="100" t="s">
        <v>335</v>
      </c>
      <c r="B308" s="380"/>
      <c r="C308" s="506" t="e">
        <f t="shared" si="22"/>
        <v>#DIV/0!</v>
      </c>
      <c r="D308" s="380"/>
      <c r="E308" s="162" t="e">
        <f t="shared" si="23"/>
        <v>#DIV/0!</v>
      </c>
    </row>
    <row r="309" spans="1:5" ht="14.25">
      <c r="A309" s="100" t="s">
        <v>203</v>
      </c>
      <c r="B309" s="380"/>
      <c r="C309" s="506" t="e">
        <f t="shared" si="22"/>
        <v>#DIV/0!</v>
      </c>
      <c r="D309" s="380"/>
      <c r="E309" s="162" t="e">
        <f t="shared" si="23"/>
        <v>#DIV/0!</v>
      </c>
    </row>
    <row r="310" spans="1:5" ht="15">
      <c r="A310" s="634" t="s">
        <v>367</v>
      </c>
      <c r="B310" s="380"/>
      <c r="C310" s="506" t="e">
        <f t="shared" si="22"/>
        <v>#DIV/0!</v>
      </c>
      <c r="D310" s="380"/>
      <c r="E310" s="162" t="e">
        <f t="shared" si="23"/>
        <v>#DIV/0!</v>
      </c>
    </row>
    <row r="311" spans="1:5" ht="15">
      <c r="A311" s="634" t="s">
        <v>356</v>
      </c>
      <c r="B311" s="380"/>
      <c r="C311" s="506" t="e">
        <f t="shared" si="22"/>
        <v>#DIV/0!</v>
      </c>
      <c r="D311" s="380"/>
      <c r="E311" s="162" t="e">
        <f t="shared" si="23"/>
        <v>#DIV/0!</v>
      </c>
    </row>
    <row r="312" spans="1:5" ht="15">
      <c r="A312" s="634" t="s">
        <v>357</v>
      </c>
      <c r="B312" s="380"/>
      <c r="C312" s="506" t="e">
        <f t="shared" si="22"/>
        <v>#DIV/0!</v>
      </c>
      <c r="D312" s="380"/>
      <c r="E312" s="162" t="e">
        <f t="shared" si="23"/>
        <v>#DIV/0!</v>
      </c>
    </row>
    <row r="313" spans="1:5" ht="15">
      <c r="A313" s="634" t="s">
        <v>358</v>
      </c>
      <c r="B313" s="380"/>
      <c r="C313" s="506" t="e">
        <f t="shared" si="22"/>
        <v>#DIV/0!</v>
      </c>
      <c r="D313" s="380"/>
      <c r="E313" s="162" t="e">
        <f t="shared" si="23"/>
        <v>#DIV/0!</v>
      </c>
    </row>
    <row r="314" spans="1:5" ht="15">
      <c r="A314" s="100" t="s">
        <v>363</v>
      </c>
      <c r="B314" s="380"/>
      <c r="C314" s="506" t="e">
        <f t="shared" si="22"/>
        <v>#DIV/0!</v>
      </c>
      <c r="D314" s="380"/>
      <c r="E314" s="162" t="e">
        <f t="shared" si="23"/>
        <v>#DIV/0!</v>
      </c>
    </row>
    <row r="315" spans="1:5" ht="15">
      <c r="A315" s="100" t="s">
        <v>364</v>
      </c>
      <c r="B315" s="380"/>
      <c r="C315" s="506" t="e">
        <f t="shared" si="22"/>
        <v>#DIV/0!</v>
      </c>
      <c r="D315" s="380"/>
      <c r="E315" s="162" t="e">
        <f t="shared" si="23"/>
        <v>#DIV/0!</v>
      </c>
    </row>
    <row r="316" spans="1:5" ht="15">
      <c r="A316" s="100" t="s">
        <v>298</v>
      </c>
      <c r="B316" s="380"/>
      <c r="C316" s="506" t="e">
        <f t="shared" si="22"/>
        <v>#DIV/0!</v>
      </c>
      <c r="D316" s="380"/>
      <c r="E316" s="162" t="e">
        <f t="shared" si="23"/>
        <v>#DIV/0!</v>
      </c>
    </row>
    <row r="317" spans="1:5" ht="15">
      <c r="A317" s="100" t="s">
        <v>299</v>
      </c>
      <c r="B317" s="380"/>
      <c r="C317" s="506" t="e">
        <f t="shared" si="22"/>
        <v>#DIV/0!</v>
      </c>
      <c r="D317" s="380"/>
      <c r="E317" s="162" t="e">
        <f t="shared" si="23"/>
        <v>#DIV/0!</v>
      </c>
    </row>
    <row r="318" spans="1:5" ht="15">
      <c r="A318" s="100" t="s">
        <v>297</v>
      </c>
      <c r="B318" s="380"/>
      <c r="C318" s="506" t="e">
        <f t="shared" si="22"/>
        <v>#DIV/0!</v>
      </c>
      <c r="D318" s="380"/>
      <c r="E318" s="162" t="e">
        <f t="shared" si="23"/>
        <v>#DIV/0!</v>
      </c>
    </row>
    <row r="319" spans="1:5" ht="15">
      <c r="A319" s="100" t="s">
        <v>300</v>
      </c>
      <c r="B319" s="380"/>
      <c r="C319" s="506" t="e">
        <f t="shared" si="22"/>
        <v>#DIV/0!</v>
      </c>
      <c r="D319" s="380"/>
      <c r="E319" s="162" t="e">
        <f t="shared" si="23"/>
        <v>#DIV/0!</v>
      </c>
    </row>
    <row r="320" spans="1:5" ht="13.5" customHeight="1">
      <c r="A320" s="100" t="s">
        <v>361</v>
      </c>
      <c r="B320" s="380"/>
      <c r="C320" s="506" t="e">
        <f t="shared" si="22"/>
        <v>#DIV/0!</v>
      </c>
      <c r="D320" s="380"/>
      <c r="E320" s="162" t="e">
        <f t="shared" si="23"/>
        <v>#DIV/0!</v>
      </c>
    </row>
    <row r="321" spans="1:5" ht="15">
      <c r="A321" s="100" t="s">
        <v>324</v>
      </c>
      <c r="B321" s="380"/>
      <c r="C321" s="506" t="e">
        <f t="shared" si="22"/>
        <v>#DIV/0!</v>
      </c>
      <c r="D321" s="380"/>
      <c r="E321" s="162" t="e">
        <f t="shared" si="23"/>
        <v>#DIV/0!</v>
      </c>
    </row>
    <row r="322" spans="1:5" ht="15">
      <c r="A322" s="100" t="s">
        <v>360</v>
      </c>
      <c r="B322" s="380"/>
      <c r="C322" s="506" t="e">
        <f t="shared" si="22"/>
        <v>#DIV/0!</v>
      </c>
      <c r="D322" s="380"/>
      <c r="E322" s="162" t="e">
        <f t="shared" si="23"/>
        <v>#DIV/0!</v>
      </c>
    </row>
    <row r="323" spans="1:5" ht="15">
      <c r="A323" s="489" t="s">
        <v>322</v>
      </c>
      <c r="B323" s="641"/>
      <c r="C323" s="642" t="e">
        <f t="shared" si="22"/>
        <v>#DIV/0!</v>
      </c>
      <c r="D323" s="641"/>
      <c r="E323" s="162" t="e">
        <f t="shared" si="23"/>
        <v>#DIV/0!</v>
      </c>
    </row>
    <row r="324" spans="1:5" ht="15">
      <c r="A324" s="100" t="s">
        <v>325</v>
      </c>
      <c r="B324" s="380"/>
      <c r="C324" s="506" t="e">
        <f t="shared" si="22"/>
        <v>#DIV/0!</v>
      </c>
      <c r="D324" s="380"/>
      <c r="E324" s="162" t="e">
        <f t="shared" si="23"/>
        <v>#DIV/0!</v>
      </c>
    </row>
    <row r="325" spans="1:5" ht="15">
      <c r="A325" s="100" t="s">
        <v>339</v>
      </c>
      <c r="B325" s="380"/>
      <c r="C325" s="506" t="e">
        <f t="shared" si="22"/>
        <v>#DIV/0!</v>
      </c>
      <c r="D325" s="380"/>
      <c r="E325" s="162" t="e">
        <f t="shared" si="23"/>
        <v>#DIV/0!</v>
      </c>
    </row>
    <row r="326" spans="1:5" ht="15">
      <c r="A326" s="100" t="s">
        <v>362</v>
      </c>
      <c r="B326" s="381"/>
      <c r="C326" s="506" t="e">
        <f t="shared" si="22"/>
        <v>#DIV/0!</v>
      </c>
      <c r="D326" s="381"/>
      <c r="E326" s="162" t="e">
        <f t="shared" si="23"/>
        <v>#DIV/0!</v>
      </c>
    </row>
    <row r="327" spans="1:5" ht="15">
      <c r="A327" s="495" t="s">
        <v>318</v>
      </c>
      <c r="B327" s="643"/>
      <c r="C327" s="642" t="e">
        <f t="shared" si="22"/>
        <v>#DIV/0!</v>
      </c>
      <c r="D327" s="643"/>
      <c r="E327" s="162" t="e">
        <f t="shared" si="23"/>
        <v>#DIV/0!</v>
      </c>
    </row>
    <row r="328" spans="1:5" ht="15">
      <c r="A328" s="450" t="s">
        <v>340</v>
      </c>
      <c r="B328" s="381"/>
      <c r="C328" s="506" t="e">
        <f t="shared" si="22"/>
        <v>#DIV/0!</v>
      </c>
      <c r="D328" s="381"/>
      <c r="E328" s="162" t="e">
        <f t="shared" si="23"/>
        <v>#DIV/0!</v>
      </c>
    </row>
    <row r="329" spans="1:5" ht="15">
      <c r="A329" s="450" t="s">
        <v>341</v>
      </c>
      <c r="B329" s="380"/>
      <c r="C329" s="506" t="e">
        <f aca="true" t="shared" si="24" ref="C329:C345">B329/B$346*100</f>
        <v>#DIV/0!</v>
      </c>
      <c r="D329" s="380"/>
      <c r="E329" s="162" t="e">
        <f aca="true" t="shared" si="25" ref="E329:E345">D329/D$346*100</f>
        <v>#DIV/0!</v>
      </c>
    </row>
    <row r="330" spans="1:5" ht="15">
      <c r="A330" s="450" t="s">
        <v>342</v>
      </c>
      <c r="B330" s="380"/>
      <c r="C330" s="506" t="e">
        <f t="shared" si="24"/>
        <v>#DIV/0!</v>
      </c>
      <c r="D330" s="380"/>
      <c r="E330" s="162" t="e">
        <f t="shared" si="25"/>
        <v>#DIV/0!</v>
      </c>
    </row>
    <row r="331" spans="1:5" ht="15">
      <c r="A331" s="100" t="s">
        <v>343</v>
      </c>
      <c r="B331" s="380"/>
      <c r="C331" s="506" t="e">
        <f t="shared" si="24"/>
        <v>#DIV/0!</v>
      </c>
      <c r="D331" s="380"/>
      <c r="E331" s="162" t="e">
        <f t="shared" si="25"/>
        <v>#DIV/0!</v>
      </c>
    </row>
    <row r="332" spans="1:5" ht="15">
      <c r="A332" s="100" t="s">
        <v>344</v>
      </c>
      <c r="B332" s="380"/>
      <c r="C332" s="506" t="e">
        <f t="shared" si="24"/>
        <v>#DIV/0!</v>
      </c>
      <c r="D332" s="380"/>
      <c r="E332" s="162" t="e">
        <f t="shared" si="25"/>
        <v>#DIV/0!</v>
      </c>
    </row>
    <row r="333" spans="1:5" ht="15">
      <c r="A333" s="495" t="s">
        <v>317</v>
      </c>
      <c r="B333" s="641"/>
      <c r="C333" s="642" t="e">
        <f t="shared" si="24"/>
        <v>#DIV/0!</v>
      </c>
      <c r="D333" s="641"/>
      <c r="E333" s="162" t="e">
        <f t="shared" si="25"/>
        <v>#DIV/0!</v>
      </c>
    </row>
    <row r="334" spans="1:5" ht="15">
      <c r="A334" s="100" t="s">
        <v>345</v>
      </c>
      <c r="B334" s="380"/>
      <c r="C334" s="506" t="e">
        <f t="shared" si="24"/>
        <v>#DIV/0!</v>
      </c>
      <c r="D334" s="380"/>
      <c r="E334" s="162" t="e">
        <f t="shared" si="25"/>
        <v>#DIV/0!</v>
      </c>
    </row>
    <row r="335" spans="1:5" ht="15">
      <c r="A335" s="100" t="s">
        <v>346</v>
      </c>
      <c r="B335" s="380"/>
      <c r="C335" s="506" t="e">
        <f t="shared" si="24"/>
        <v>#DIV/0!</v>
      </c>
      <c r="D335" s="380"/>
      <c r="E335" s="162" t="e">
        <f t="shared" si="25"/>
        <v>#DIV/0!</v>
      </c>
    </row>
    <row r="336" spans="1:5" ht="15">
      <c r="A336" s="100" t="s">
        <v>347</v>
      </c>
      <c r="B336" s="380"/>
      <c r="C336" s="506" t="e">
        <f t="shared" si="24"/>
        <v>#DIV/0!</v>
      </c>
      <c r="D336" s="380"/>
      <c r="E336" s="162" t="e">
        <f t="shared" si="25"/>
        <v>#DIV/0!</v>
      </c>
    </row>
    <row r="337" spans="1:5" ht="15">
      <c r="A337" s="495" t="s">
        <v>319</v>
      </c>
      <c r="B337" s="643"/>
      <c r="C337" s="642" t="e">
        <f t="shared" si="24"/>
        <v>#DIV/0!</v>
      </c>
      <c r="D337" s="643"/>
      <c r="E337" s="162" t="e">
        <f t="shared" si="25"/>
        <v>#DIV/0!</v>
      </c>
    </row>
    <row r="338" spans="1:5" ht="15">
      <c r="A338" s="100" t="s">
        <v>302</v>
      </c>
      <c r="B338" s="381"/>
      <c r="C338" s="506" t="e">
        <f t="shared" si="24"/>
        <v>#DIV/0!</v>
      </c>
      <c r="D338" s="381"/>
      <c r="E338" s="162" t="e">
        <f t="shared" si="25"/>
        <v>#DIV/0!</v>
      </c>
    </row>
    <row r="339" spans="1:5" ht="15">
      <c r="A339" s="100" t="s">
        <v>303</v>
      </c>
      <c r="B339" s="381"/>
      <c r="C339" s="506" t="e">
        <f t="shared" si="24"/>
        <v>#DIV/0!</v>
      </c>
      <c r="D339" s="381"/>
      <c r="E339" s="162" t="e">
        <f t="shared" si="25"/>
        <v>#DIV/0!</v>
      </c>
    </row>
    <row r="340" spans="1:5" ht="15">
      <c r="A340" s="631" t="s">
        <v>350</v>
      </c>
      <c r="B340" s="643"/>
      <c r="C340" s="642" t="e">
        <f t="shared" si="24"/>
        <v>#DIV/0!</v>
      </c>
      <c r="D340" s="643"/>
      <c r="E340" s="162" t="e">
        <f t="shared" si="25"/>
        <v>#DIV/0!</v>
      </c>
    </row>
    <row r="341" spans="1:5" ht="15">
      <c r="A341" s="450" t="s">
        <v>338</v>
      </c>
      <c r="B341" s="381"/>
      <c r="C341" s="506" t="e">
        <f t="shared" si="24"/>
        <v>#DIV/0!</v>
      </c>
      <c r="D341" s="381"/>
      <c r="E341" s="162" t="e">
        <f t="shared" si="25"/>
        <v>#DIV/0!</v>
      </c>
    </row>
    <row r="342" spans="1:5" ht="15">
      <c r="A342" s="450" t="s">
        <v>351</v>
      </c>
      <c r="B342" s="381"/>
      <c r="C342" s="506" t="e">
        <f t="shared" si="24"/>
        <v>#DIV/0!</v>
      </c>
      <c r="D342" s="381"/>
      <c r="E342" s="162" t="e">
        <f t="shared" si="25"/>
        <v>#DIV/0!</v>
      </c>
    </row>
    <row r="343" spans="1:5" ht="15">
      <c r="A343" s="482" t="s">
        <v>327</v>
      </c>
      <c r="B343" s="381"/>
      <c r="C343" s="506" t="e">
        <f t="shared" si="24"/>
        <v>#DIV/0!</v>
      </c>
      <c r="D343" s="381"/>
      <c r="E343" s="162" t="e">
        <f t="shared" si="25"/>
        <v>#DIV/0!</v>
      </c>
    </row>
    <row r="344" spans="1:5" ht="15">
      <c r="A344" s="482" t="s">
        <v>328</v>
      </c>
      <c r="B344" s="381"/>
      <c r="C344" s="506" t="e">
        <f t="shared" si="24"/>
        <v>#DIV/0!</v>
      </c>
      <c r="D344" s="381"/>
      <c r="E344" s="162" t="e">
        <f t="shared" si="25"/>
        <v>#DIV/0!</v>
      </c>
    </row>
    <row r="345" spans="1:5" ht="15" thickBot="1">
      <c r="A345" s="502" t="s">
        <v>349</v>
      </c>
      <c r="B345" s="381"/>
      <c r="C345" s="506" t="e">
        <f t="shared" si="24"/>
        <v>#DIV/0!</v>
      </c>
      <c r="D345" s="381"/>
      <c r="E345" s="162" t="e">
        <f t="shared" si="25"/>
        <v>#DIV/0!</v>
      </c>
    </row>
    <row r="346" spans="1:5" ht="16.5" thickBot="1">
      <c r="A346" s="610" t="s">
        <v>284</v>
      </c>
      <c r="B346" s="613">
        <f>SUM(B297:B345)</f>
        <v>0</v>
      </c>
      <c r="C346" s="76"/>
      <c r="D346" s="613">
        <f>SUM(D297:D345)</f>
        <v>0</v>
      </c>
      <c r="E346" s="76"/>
    </row>
    <row r="347" spans="1:5" ht="16.5" thickBot="1">
      <c r="A347" s="500" t="s">
        <v>315</v>
      </c>
      <c r="B347" s="497">
        <f>SUM('Plan2 - UTI'!C113:C116)</f>
        <v>0</v>
      </c>
      <c r="D347" s="499">
        <f>'Plan2 - UTI'!C117</f>
        <v>0</v>
      </c>
      <c r="E347" s="76"/>
    </row>
    <row r="348" spans="1:5" ht="15" thickBot="1">
      <c r="A348" s="21"/>
      <c r="B348" s="77"/>
      <c r="C348" s="76"/>
      <c r="D348" s="77"/>
      <c r="E348" s="76"/>
    </row>
    <row r="349" spans="1:5" ht="16.5" thickBot="1">
      <c r="A349" s="609" t="s">
        <v>45</v>
      </c>
      <c r="B349" s="622" t="s">
        <v>82</v>
      </c>
      <c r="C349" s="623"/>
      <c r="D349" s="624" t="s">
        <v>92</v>
      </c>
      <c r="E349" s="625"/>
    </row>
    <row r="350" spans="1:5" ht="45.75" thickBot="1">
      <c r="A350" s="97" t="s">
        <v>280</v>
      </c>
      <c r="B350" s="86" t="s">
        <v>281</v>
      </c>
      <c r="C350" s="86" t="s">
        <v>282</v>
      </c>
      <c r="D350" s="86" t="s">
        <v>283</v>
      </c>
      <c r="E350" s="86" t="s">
        <v>282</v>
      </c>
    </row>
    <row r="351" spans="1:5" ht="15">
      <c r="A351" s="99" t="s">
        <v>320</v>
      </c>
      <c r="B351" s="516"/>
      <c r="C351" s="379" t="e">
        <f aca="true" t="shared" si="26" ref="C351:C382">B351/B$400*100</f>
        <v>#DIV/0!</v>
      </c>
      <c r="D351" s="516"/>
      <c r="E351" s="379" t="e">
        <f aca="true" t="shared" si="27" ref="E351:E382">D351/D$400*100</f>
        <v>#DIV/0!</v>
      </c>
    </row>
    <row r="352" spans="1:5" ht="15">
      <c r="A352" s="100" t="s">
        <v>321</v>
      </c>
      <c r="B352" s="517"/>
      <c r="C352" s="506" t="e">
        <f t="shared" si="26"/>
        <v>#DIV/0!</v>
      </c>
      <c r="D352" s="517"/>
      <c r="E352" s="506" t="e">
        <f t="shared" si="27"/>
        <v>#DIV/0!</v>
      </c>
    </row>
    <row r="353" spans="1:5" ht="15">
      <c r="A353" s="495" t="s">
        <v>359</v>
      </c>
      <c r="B353" s="645"/>
      <c r="C353" s="642" t="e">
        <f t="shared" si="26"/>
        <v>#DIV/0!</v>
      </c>
      <c r="D353" s="645"/>
      <c r="E353" s="506" t="e">
        <f t="shared" si="27"/>
        <v>#DIV/0!</v>
      </c>
    </row>
    <row r="354" spans="1:5" ht="15">
      <c r="A354" s="482" t="s">
        <v>336</v>
      </c>
      <c r="B354" s="517"/>
      <c r="C354" s="506" t="e">
        <f t="shared" si="26"/>
        <v>#DIV/0!</v>
      </c>
      <c r="D354" s="517"/>
      <c r="E354" s="506" t="e">
        <f t="shared" si="27"/>
        <v>#DIV/0!</v>
      </c>
    </row>
    <row r="355" spans="1:5" ht="15">
      <c r="A355" s="482" t="s">
        <v>337</v>
      </c>
      <c r="B355" s="518"/>
      <c r="C355" s="506" t="e">
        <f t="shared" si="26"/>
        <v>#DIV/0!</v>
      </c>
      <c r="D355" s="518"/>
      <c r="E355" s="506" t="e">
        <f t="shared" si="27"/>
        <v>#DIV/0!</v>
      </c>
    </row>
    <row r="356" spans="1:5" ht="14.25">
      <c r="A356" s="100" t="s">
        <v>329</v>
      </c>
      <c r="B356" s="380"/>
      <c r="C356" s="506" t="e">
        <f t="shared" si="26"/>
        <v>#DIV/0!</v>
      </c>
      <c r="D356" s="380"/>
      <c r="E356" s="506" t="e">
        <f t="shared" si="27"/>
        <v>#DIV/0!</v>
      </c>
    </row>
    <row r="357" spans="1:5" ht="14.25">
      <c r="A357" s="100" t="s">
        <v>330</v>
      </c>
      <c r="B357" s="380"/>
      <c r="C357" s="506" t="e">
        <f t="shared" si="26"/>
        <v>#DIV/0!</v>
      </c>
      <c r="D357" s="380"/>
      <c r="E357" s="162" t="e">
        <f t="shared" si="27"/>
        <v>#DIV/0!</v>
      </c>
    </row>
    <row r="358" spans="1:5" ht="14.25">
      <c r="A358" s="100" t="s">
        <v>331</v>
      </c>
      <c r="B358" s="380"/>
      <c r="C358" s="506" t="e">
        <f t="shared" si="26"/>
        <v>#DIV/0!</v>
      </c>
      <c r="D358" s="380"/>
      <c r="E358" s="162" t="e">
        <f t="shared" si="27"/>
        <v>#DIV/0!</v>
      </c>
    </row>
    <row r="359" spans="1:5" ht="14.25">
      <c r="A359" s="100" t="s">
        <v>332</v>
      </c>
      <c r="B359" s="380"/>
      <c r="C359" s="506" t="e">
        <f t="shared" si="26"/>
        <v>#DIV/0!</v>
      </c>
      <c r="D359" s="380"/>
      <c r="E359" s="162" t="e">
        <f t="shared" si="27"/>
        <v>#DIV/0!</v>
      </c>
    </row>
    <row r="360" spans="1:5" ht="14.25">
      <c r="A360" s="100" t="s">
        <v>333</v>
      </c>
      <c r="B360" s="380"/>
      <c r="C360" s="506" t="e">
        <f t="shared" si="26"/>
        <v>#DIV/0!</v>
      </c>
      <c r="D360" s="380"/>
      <c r="E360" s="162" t="e">
        <f t="shared" si="27"/>
        <v>#DIV/0!</v>
      </c>
    </row>
    <row r="361" spans="1:5" ht="14.25">
      <c r="A361" s="100" t="s">
        <v>334</v>
      </c>
      <c r="B361" s="380"/>
      <c r="C361" s="506" t="e">
        <f t="shared" si="26"/>
        <v>#DIV/0!</v>
      </c>
      <c r="D361" s="380"/>
      <c r="E361" s="162" t="e">
        <f t="shared" si="27"/>
        <v>#DIV/0!</v>
      </c>
    </row>
    <row r="362" spans="1:5" ht="14.25">
      <c r="A362" s="100" t="s">
        <v>335</v>
      </c>
      <c r="B362" s="380"/>
      <c r="C362" s="162" t="e">
        <f t="shared" si="26"/>
        <v>#DIV/0!</v>
      </c>
      <c r="D362" s="380"/>
      <c r="E362" s="162" t="e">
        <f t="shared" si="27"/>
        <v>#DIV/0!</v>
      </c>
    </row>
    <row r="363" spans="1:5" ht="14.25">
      <c r="A363" s="100" t="s">
        <v>203</v>
      </c>
      <c r="B363" s="380"/>
      <c r="C363" s="162" t="e">
        <f t="shared" si="26"/>
        <v>#DIV/0!</v>
      </c>
      <c r="D363" s="380"/>
      <c r="E363" s="162" t="e">
        <f t="shared" si="27"/>
        <v>#DIV/0!</v>
      </c>
    </row>
    <row r="364" spans="1:5" ht="15">
      <c r="A364" s="634" t="s">
        <v>367</v>
      </c>
      <c r="B364" s="380"/>
      <c r="C364" s="162" t="e">
        <f t="shared" si="26"/>
        <v>#DIV/0!</v>
      </c>
      <c r="D364" s="380"/>
      <c r="E364" s="162" t="e">
        <f t="shared" si="27"/>
        <v>#DIV/0!</v>
      </c>
    </row>
    <row r="365" spans="1:5" ht="15">
      <c r="A365" s="634" t="s">
        <v>356</v>
      </c>
      <c r="B365" s="380"/>
      <c r="C365" s="162" t="e">
        <f t="shared" si="26"/>
        <v>#DIV/0!</v>
      </c>
      <c r="D365" s="380"/>
      <c r="E365" s="162" t="e">
        <f t="shared" si="27"/>
        <v>#DIV/0!</v>
      </c>
    </row>
    <row r="366" spans="1:5" ht="15">
      <c r="A366" s="634" t="s">
        <v>357</v>
      </c>
      <c r="B366" s="380"/>
      <c r="C366" s="162" t="e">
        <f t="shared" si="26"/>
        <v>#DIV/0!</v>
      </c>
      <c r="D366" s="380"/>
      <c r="E366" s="162" t="e">
        <f t="shared" si="27"/>
        <v>#DIV/0!</v>
      </c>
    </row>
    <row r="367" spans="1:5" ht="15">
      <c r="A367" s="634" t="s">
        <v>358</v>
      </c>
      <c r="B367" s="380"/>
      <c r="C367" s="162" t="e">
        <f t="shared" si="26"/>
        <v>#DIV/0!</v>
      </c>
      <c r="D367" s="380"/>
      <c r="E367" s="162" t="e">
        <f t="shared" si="27"/>
        <v>#DIV/0!</v>
      </c>
    </row>
    <row r="368" spans="1:5" ht="15">
      <c r="A368" s="100" t="s">
        <v>363</v>
      </c>
      <c r="B368" s="380"/>
      <c r="C368" s="162" t="e">
        <f t="shared" si="26"/>
        <v>#DIV/0!</v>
      </c>
      <c r="D368" s="380"/>
      <c r="E368" s="162" t="e">
        <f t="shared" si="27"/>
        <v>#DIV/0!</v>
      </c>
    </row>
    <row r="369" spans="1:5" ht="15">
      <c r="A369" s="100" t="s">
        <v>364</v>
      </c>
      <c r="B369" s="380"/>
      <c r="C369" s="162" t="e">
        <f t="shared" si="26"/>
        <v>#DIV/0!</v>
      </c>
      <c r="D369" s="380"/>
      <c r="E369" s="162" t="e">
        <f t="shared" si="27"/>
        <v>#DIV/0!</v>
      </c>
    </row>
    <row r="370" spans="1:5" ht="15">
      <c r="A370" s="100" t="s">
        <v>298</v>
      </c>
      <c r="B370" s="380"/>
      <c r="C370" s="162" t="e">
        <f t="shared" si="26"/>
        <v>#DIV/0!</v>
      </c>
      <c r="D370" s="380"/>
      <c r="E370" s="162" t="e">
        <f t="shared" si="27"/>
        <v>#DIV/0!</v>
      </c>
    </row>
    <row r="371" spans="1:5" ht="15">
      <c r="A371" s="100" t="s">
        <v>299</v>
      </c>
      <c r="B371" s="380"/>
      <c r="C371" s="162" t="e">
        <f t="shared" si="26"/>
        <v>#DIV/0!</v>
      </c>
      <c r="D371" s="380"/>
      <c r="E371" s="162" t="e">
        <f t="shared" si="27"/>
        <v>#DIV/0!</v>
      </c>
    </row>
    <row r="372" spans="1:5" ht="15">
      <c r="A372" s="100" t="s">
        <v>297</v>
      </c>
      <c r="B372" s="380"/>
      <c r="C372" s="162" t="e">
        <f t="shared" si="26"/>
        <v>#DIV/0!</v>
      </c>
      <c r="D372" s="380"/>
      <c r="E372" s="162" t="e">
        <f t="shared" si="27"/>
        <v>#DIV/0!</v>
      </c>
    </row>
    <row r="373" spans="1:5" ht="15">
      <c r="A373" s="100" t="s">
        <v>300</v>
      </c>
      <c r="B373" s="380"/>
      <c r="C373" s="162" t="e">
        <f t="shared" si="26"/>
        <v>#DIV/0!</v>
      </c>
      <c r="D373" s="380"/>
      <c r="E373" s="162" t="e">
        <f t="shared" si="27"/>
        <v>#DIV/0!</v>
      </c>
    </row>
    <row r="374" spans="1:5" ht="13.5" customHeight="1">
      <c r="A374" s="100" t="s">
        <v>361</v>
      </c>
      <c r="B374" s="380"/>
      <c r="C374" s="162" t="e">
        <f t="shared" si="26"/>
        <v>#DIV/0!</v>
      </c>
      <c r="D374" s="380"/>
      <c r="E374" s="162" t="e">
        <f t="shared" si="27"/>
        <v>#DIV/0!</v>
      </c>
    </row>
    <row r="375" spans="1:5" ht="15">
      <c r="A375" s="100" t="s">
        <v>324</v>
      </c>
      <c r="B375" s="380"/>
      <c r="C375" s="162" t="e">
        <f t="shared" si="26"/>
        <v>#DIV/0!</v>
      </c>
      <c r="D375" s="380"/>
      <c r="E375" s="162" t="e">
        <f t="shared" si="27"/>
        <v>#DIV/0!</v>
      </c>
    </row>
    <row r="376" spans="1:5" ht="15">
      <c r="A376" s="100" t="s">
        <v>360</v>
      </c>
      <c r="B376" s="380"/>
      <c r="C376" s="162" t="e">
        <f t="shared" si="26"/>
        <v>#DIV/0!</v>
      </c>
      <c r="D376" s="380"/>
      <c r="E376" s="162" t="e">
        <f t="shared" si="27"/>
        <v>#DIV/0!</v>
      </c>
    </row>
    <row r="377" spans="1:5" ht="15">
      <c r="A377" s="489" t="s">
        <v>322</v>
      </c>
      <c r="B377" s="641"/>
      <c r="C377" s="647" t="e">
        <f t="shared" si="26"/>
        <v>#DIV/0!</v>
      </c>
      <c r="D377" s="641"/>
      <c r="E377" s="162" t="e">
        <f t="shared" si="27"/>
        <v>#DIV/0!</v>
      </c>
    </row>
    <row r="378" spans="1:5" ht="15">
      <c r="A378" s="100" t="s">
        <v>325</v>
      </c>
      <c r="B378" s="380"/>
      <c r="C378" s="162" t="e">
        <f t="shared" si="26"/>
        <v>#DIV/0!</v>
      </c>
      <c r="D378" s="380"/>
      <c r="E378" s="162" t="e">
        <f t="shared" si="27"/>
        <v>#DIV/0!</v>
      </c>
    </row>
    <row r="379" spans="1:5" ht="15">
      <c r="A379" s="100" t="s">
        <v>339</v>
      </c>
      <c r="B379" s="380"/>
      <c r="C379" s="162" t="e">
        <f t="shared" si="26"/>
        <v>#DIV/0!</v>
      </c>
      <c r="D379" s="380"/>
      <c r="E379" s="162" t="e">
        <f t="shared" si="27"/>
        <v>#DIV/0!</v>
      </c>
    </row>
    <row r="380" spans="1:5" ht="15">
      <c r="A380" s="100" t="s">
        <v>362</v>
      </c>
      <c r="B380" s="381"/>
      <c r="C380" s="162" t="e">
        <f t="shared" si="26"/>
        <v>#DIV/0!</v>
      </c>
      <c r="D380" s="381"/>
      <c r="E380" s="162" t="e">
        <f t="shared" si="27"/>
        <v>#DIV/0!</v>
      </c>
    </row>
    <row r="381" spans="1:5" ht="15">
      <c r="A381" s="495" t="s">
        <v>318</v>
      </c>
      <c r="B381" s="643"/>
      <c r="C381" s="647" t="e">
        <f t="shared" si="26"/>
        <v>#DIV/0!</v>
      </c>
      <c r="D381" s="643"/>
      <c r="E381" s="162" t="e">
        <f t="shared" si="27"/>
        <v>#DIV/0!</v>
      </c>
    </row>
    <row r="382" spans="1:5" ht="15">
      <c r="A382" s="450" t="s">
        <v>340</v>
      </c>
      <c r="B382" s="381"/>
      <c r="C382" s="162" t="e">
        <f t="shared" si="26"/>
        <v>#DIV/0!</v>
      </c>
      <c r="D382" s="381"/>
      <c r="E382" s="162" t="e">
        <f t="shared" si="27"/>
        <v>#DIV/0!</v>
      </c>
    </row>
    <row r="383" spans="1:5" ht="15">
      <c r="A383" s="450" t="s">
        <v>341</v>
      </c>
      <c r="B383" s="380"/>
      <c r="C383" s="162" t="e">
        <f aca="true" t="shared" si="28" ref="C383:C399">B383/B$400*100</f>
        <v>#DIV/0!</v>
      </c>
      <c r="D383" s="380"/>
      <c r="E383" s="162" t="e">
        <f aca="true" t="shared" si="29" ref="E383:E399">D383/D$400*100</f>
        <v>#DIV/0!</v>
      </c>
    </row>
    <row r="384" spans="1:5" ht="15">
      <c r="A384" s="450" t="s">
        <v>342</v>
      </c>
      <c r="B384" s="380"/>
      <c r="C384" s="162" t="e">
        <f t="shared" si="28"/>
        <v>#DIV/0!</v>
      </c>
      <c r="D384" s="380"/>
      <c r="E384" s="162" t="e">
        <f t="shared" si="29"/>
        <v>#DIV/0!</v>
      </c>
    </row>
    <row r="385" spans="1:5" ht="15">
      <c r="A385" s="100" t="s">
        <v>343</v>
      </c>
      <c r="B385" s="380"/>
      <c r="C385" s="162" t="e">
        <f t="shared" si="28"/>
        <v>#DIV/0!</v>
      </c>
      <c r="D385" s="380"/>
      <c r="E385" s="162" t="e">
        <f t="shared" si="29"/>
        <v>#DIV/0!</v>
      </c>
    </row>
    <row r="386" spans="1:5" ht="15">
      <c r="A386" s="100" t="s">
        <v>344</v>
      </c>
      <c r="B386" s="380"/>
      <c r="C386" s="162" t="e">
        <f t="shared" si="28"/>
        <v>#DIV/0!</v>
      </c>
      <c r="D386" s="380"/>
      <c r="E386" s="162" t="e">
        <f t="shared" si="29"/>
        <v>#DIV/0!</v>
      </c>
    </row>
    <row r="387" spans="1:5" ht="15">
      <c r="A387" s="495" t="s">
        <v>317</v>
      </c>
      <c r="B387" s="641"/>
      <c r="C387" s="647" t="e">
        <f t="shared" si="28"/>
        <v>#DIV/0!</v>
      </c>
      <c r="D387" s="641"/>
      <c r="E387" s="162" t="e">
        <f t="shared" si="29"/>
        <v>#DIV/0!</v>
      </c>
    </row>
    <row r="388" spans="1:5" ht="15">
      <c r="A388" s="100" t="s">
        <v>345</v>
      </c>
      <c r="B388" s="380"/>
      <c r="C388" s="162" t="e">
        <f t="shared" si="28"/>
        <v>#DIV/0!</v>
      </c>
      <c r="D388" s="380"/>
      <c r="E388" s="162" t="e">
        <f t="shared" si="29"/>
        <v>#DIV/0!</v>
      </c>
    </row>
    <row r="389" spans="1:5" ht="15">
      <c r="A389" s="100" t="s">
        <v>346</v>
      </c>
      <c r="B389" s="380"/>
      <c r="C389" s="162" t="e">
        <f t="shared" si="28"/>
        <v>#DIV/0!</v>
      </c>
      <c r="D389" s="380"/>
      <c r="E389" s="162" t="e">
        <f t="shared" si="29"/>
        <v>#DIV/0!</v>
      </c>
    </row>
    <row r="390" spans="1:5" ht="15">
      <c r="A390" s="100" t="s">
        <v>347</v>
      </c>
      <c r="B390" s="380"/>
      <c r="C390" s="162" t="e">
        <f t="shared" si="28"/>
        <v>#DIV/0!</v>
      </c>
      <c r="D390" s="380"/>
      <c r="E390" s="162" t="e">
        <f t="shared" si="29"/>
        <v>#DIV/0!</v>
      </c>
    </row>
    <row r="391" spans="1:5" ht="15">
      <c r="A391" s="495" t="s">
        <v>319</v>
      </c>
      <c r="B391" s="643"/>
      <c r="C391" s="647" t="e">
        <f t="shared" si="28"/>
        <v>#DIV/0!</v>
      </c>
      <c r="D391" s="643"/>
      <c r="E391" s="162" t="e">
        <f t="shared" si="29"/>
        <v>#DIV/0!</v>
      </c>
    </row>
    <row r="392" spans="1:5" ht="15">
      <c r="A392" s="100" t="s">
        <v>302</v>
      </c>
      <c r="B392" s="381"/>
      <c r="C392" s="162" t="e">
        <f t="shared" si="28"/>
        <v>#DIV/0!</v>
      </c>
      <c r="D392" s="381"/>
      <c r="E392" s="162" t="e">
        <f t="shared" si="29"/>
        <v>#DIV/0!</v>
      </c>
    </row>
    <row r="393" spans="1:5" ht="15">
      <c r="A393" s="100" t="s">
        <v>303</v>
      </c>
      <c r="B393" s="381"/>
      <c r="C393" s="162" t="e">
        <f t="shared" si="28"/>
        <v>#DIV/0!</v>
      </c>
      <c r="D393" s="381"/>
      <c r="E393" s="162" t="e">
        <f t="shared" si="29"/>
        <v>#DIV/0!</v>
      </c>
    </row>
    <row r="394" spans="1:5" ht="15">
      <c r="A394" s="631" t="s">
        <v>350</v>
      </c>
      <c r="B394" s="643"/>
      <c r="C394" s="647" t="e">
        <f t="shared" si="28"/>
        <v>#DIV/0!</v>
      </c>
      <c r="D394" s="643"/>
      <c r="E394" s="162" t="e">
        <f t="shared" si="29"/>
        <v>#DIV/0!</v>
      </c>
    </row>
    <row r="395" spans="1:5" ht="15">
      <c r="A395" s="450" t="s">
        <v>338</v>
      </c>
      <c r="B395" s="381"/>
      <c r="C395" s="162" t="e">
        <f t="shared" si="28"/>
        <v>#DIV/0!</v>
      </c>
      <c r="D395" s="381"/>
      <c r="E395" s="162" t="e">
        <f t="shared" si="29"/>
        <v>#DIV/0!</v>
      </c>
    </row>
    <row r="396" spans="1:5" ht="15">
      <c r="A396" s="450" t="s">
        <v>351</v>
      </c>
      <c r="B396" s="381"/>
      <c r="C396" s="162" t="e">
        <f t="shared" si="28"/>
        <v>#DIV/0!</v>
      </c>
      <c r="D396" s="381"/>
      <c r="E396" s="162" t="e">
        <f t="shared" si="29"/>
        <v>#DIV/0!</v>
      </c>
    </row>
    <row r="397" spans="1:5" ht="15">
      <c r="A397" s="482" t="s">
        <v>327</v>
      </c>
      <c r="B397" s="381"/>
      <c r="C397" s="162" t="e">
        <f t="shared" si="28"/>
        <v>#DIV/0!</v>
      </c>
      <c r="D397" s="381"/>
      <c r="E397" s="162" t="e">
        <f t="shared" si="29"/>
        <v>#DIV/0!</v>
      </c>
    </row>
    <row r="398" spans="1:5" ht="15">
      <c r="A398" s="482" t="s">
        <v>328</v>
      </c>
      <c r="B398" s="381"/>
      <c r="C398" s="162" t="e">
        <f t="shared" si="28"/>
        <v>#DIV/0!</v>
      </c>
      <c r="D398" s="381"/>
      <c r="E398" s="162" t="e">
        <f t="shared" si="29"/>
        <v>#DIV/0!</v>
      </c>
    </row>
    <row r="399" spans="1:5" ht="15" thickBot="1">
      <c r="A399" s="502" t="s">
        <v>349</v>
      </c>
      <c r="B399" s="381"/>
      <c r="C399" s="162" t="e">
        <f t="shared" si="28"/>
        <v>#DIV/0!</v>
      </c>
      <c r="D399" s="381"/>
      <c r="E399" s="162" t="e">
        <f t="shared" si="29"/>
        <v>#DIV/0!</v>
      </c>
    </row>
    <row r="400" spans="1:5" ht="16.5" thickBot="1">
      <c r="A400" s="610" t="s">
        <v>284</v>
      </c>
      <c r="B400" s="613">
        <f>SUM(B351:B399)</f>
        <v>0</v>
      </c>
      <c r="C400" s="76"/>
      <c r="D400" s="613">
        <f>SUM(D351:D399)</f>
        <v>0</v>
      </c>
      <c r="E400" s="76"/>
    </row>
    <row r="401" spans="1:5" ht="16.5" thickBot="1">
      <c r="A401" s="500" t="s">
        <v>315</v>
      </c>
      <c r="B401" s="497">
        <f>SUM('Plan2 - UTI'!C130:C133)</f>
        <v>0</v>
      </c>
      <c r="D401" s="499">
        <f>'Plan2 - UTI'!C134</f>
        <v>0</v>
      </c>
      <c r="E401" s="76"/>
    </row>
    <row r="402" spans="1:5" ht="15" thickBot="1">
      <c r="A402" s="21"/>
      <c r="B402" s="77"/>
      <c r="C402" s="76"/>
      <c r="D402" s="77"/>
      <c r="E402" s="76"/>
    </row>
    <row r="403" spans="1:5" ht="16.5" thickBot="1">
      <c r="A403" s="609" t="s">
        <v>46</v>
      </c>
      <c r="B403" s="622" t="s">
        <v>82</v>
      </c>
      <c r="C403" s="623"/>
      <c r="D403" s="624" t="s">
        <v>92</v>
      </c>
      <c r="E403" s="625"/>
    </row>
    <row r="404" spans="1:5" ht="45.75" thickBot="1">
      <c r="A404" s="97" t="s">
        <v>280</v>
      </c>
      <c r="B404" s="86" t="s">
        <v>281</v>
      </c>
      <c r="C404" s="86" t="s">
        <v>282</v>
      </c>
      <c r="D404" s="86" t="s">
        <v>283</v>
      </c>
      <c r="E404" s="86" t="s">
        <v>282</v>
      </c>
    </row>
    <row r="405" spans="1:5" ht="15">
      <c r="A405" s="99" t="s">
        <v>320</v>
      </c>
      <c r="B405" s="516"/>
      <c r="C405" s="379" t="e">
        <f aca="true" t="shared" si="30" ref="C405:C436">B405/B$454*100</f>
        <v>#DIV/0!</v>
      </c>
      <c r="D405" s="516"/>
      <c r="E405" s="379" t="e">
        <f aca="true" t="shared" si="31" ref="E405:E436">D405/D$454*100</f>
        <v>#DIV/0!</v>
      </c>
    </row>
    <row r="406" spans="1:5" ht="15">
      <c r="A406" s="100" t="s">
        <v>321</v>
      </c>
      <c r="B406" s="517"/>
      <c r="C406" s="506" t="e">
        <f t="shared" si="30"/>
        <v>#DIV/0!</v>
      </c>
      <c r="D406" s="517"/>
      <c r="E406" s="506" t="e">
        <f t="shared" si="31"/>
        <v>#DIV/0!</v>
      </c>
    </row>
    <row r="407" spans="1:5" ht="15">
      <c r="A407" s="495" t="s">
        <v>359</v>
      </c>
      <c r="B407" s="645"/>
      <c r="C407" s="642" t="e">
        <f t="shared" si="30"/>
        <v>#DIV/0!</v>
      </c>
      <c r="D407" s="645"/>
      <c r="E407" s="506" t="e">
        <f t="shared" si="31"/>
        <v>#DIV/0!</v>
      </c>
    </row>
    <row r="408" spans="1:5" ht="15">
      <c r="A408" s="482" t="s">
        <v>336</v>
      </c>
      <c r="B408" s="517"/>
      <c r="C408" s="506" t="e">
        <f t="shared" si="30"/>
        <v>#DIV/0!</v>
      </c>
      <c r="D408" s="517"/>
      <c r="E408" s="506" t="e">
        <f t="shared" si="31"/>
        <v>#DIV/0!</v>
      </c>
    </row>
    <row r="409" spans="1:5" ht="15">
      <c r="A409" s="482" t="s">
        <v>337</v>
      </c>
      <c r="B409" s="518"/>
      <c r="C409" s="506" t="e">
        <f t="shared" si="30"/>
        <v>#DIV/0!</v>
      </c>
      <c r="D409" s="518"/>
      <c r="E409" s="506" t="e">
        <f t="shared" si="31"/>
        <v>#DIV/0!</v>
      </c>
    </row>
    <row r="410" spans="1:5" ht="14.25">
      <c r="A410" s="100" t="s">
        <v>329</v>
      </c>
      <c r="B410" s="380"/>
      <c r="C410" s="506" t="e">
        <f t="shared" si="30"/>
        <v>#DIV/0!</v>
      </c>
      <c r="D410" s="380"/>
      <c r="E410" s="506" t="e">
        <f t="shared" si="31"/>
        <v>#DIV/0!</v>
      </c>
    </row>
    <row r="411" spans="1:5" ht="14.25">
      <c r="A411" s="100" t="s">
        <v>330</v>
      </c>
      <c r="B411" s="380"/>
      <c r="C411" s="162" t="e">
        <f t="shared" si="30"/>
        <v>#DIV/0!</v>
      </c>
      <c r="D411" s="380"/>
      <c r="E411" s="162" t="e">
        <f t="shared" si="31"/>
        <v>#DIV/0!</v>
      </c>
    </row>
    <row r="412" spans="1:5" ht="14.25">
      <c r="A412" s="100" t="s">
        <v>331</v>
      </c>
      <c r="B412" s="380"/>
      <c r="C412" s="162" t="e">
        <f t="shared" si="30"/>
        <v>#DIV/0!</v>
      </c>
      <c r="D412" s="380"/>
      <c r="E412" s="162" t="e">
        <f t="shared" si="31"/>
        <v>#DIV/0!</v>
      </c>
    </row>
    <row r="413" spans="1:5" ht="14.25">
      <c r="A413" s="100" t="s">
        <v>332</v>
      </c>
      <c r="B413" s="380"/>
      <c r="C413" s="162" t="e">
        <f t="shared" si="30"/>
        <v>#DIV/0!</v>
      </c>
      <c r="D413" s="380"/>
      <c r="E413" s="162" t="e">
        <f t="shared" si="31"/>
        <v>#DIV/0!</v>
      </c>
    </row>
    <row r="414" spans="1:5" ht="14.25">
      <c r="A414" s="100" t="s">
        <v>333</v>
      </c>
      <c r="B414" s="380"/>
      <c r="C414" s="162" t="e">
        <f t="shared" si="30"/>
        <v>#DIV/0!</v>
      </c>
      <c r="D414" s="380"/>
      <c r="E414" s="162" t="e">
        <f t="shared" si="31"/>
        <v>#DIV/0!</v>
      </c>
    </row>
    <row r="415" spans="1:5" ht="14.25">
      <c r="A415" s="100" t="s">
        <v>334</v>
      </c>
      <c r="B415" s="380"/>
      <c r="C415" s="162" t="e">
        <f t="shared" si="30"/>
        <v>#DIV/0!</v>
      </c>
      <c r="D415" s="380"/>
      <c r="E415" s="162" t="e">
        <f t="shared" si="31"/>
        <v>#DIV/0!</v>
      </c>
    </row>
    <row r="416" spans="1:5" ht="14.25">
      <c r="A416" s="100" t="s">
        <v>335</v>
      </c>
      <c r="B416" s="380"/>
      <c r="C416" s="162" t="e">
        <f t="shared" si="30"/>
        <v>#DIV/0!</v>
      </c>
      <c r="D416" s="380"/>
      <c r="E416" s="162" t="e">
        <f t="shared" si="31"/>
        <v>#DIV/0!</v>
      </c>
    </row>
    <row r="417" spans="1:5" ht="14.25">
      <c r="A417" s="100" t="s">
        <v>203</v>
      </c>
      <c r="B417" s="380"/>
      <c r="C417" s="162" t="e">
        <f t="shared" si="30"/>
        <v>#DIV/0!</v>
      </c>
      <c r="D417" s="380"/>
      <c r="E417" s="162" t="e">
        <f t="shared" si="31"/>
        <v>#DIV/0!</v>
      </c>
    </row>
    <row r="418" spans="1:5" ht="15">
      <c r="A418" s="634" t="s">
        <v>367</v>
      </c>
      <c r="B418" s="380"/>
      <c r="C418" s="162" t="e">
        <f t="shared" si="30"/>
        <v>#DIV/0!</v>
      </c>
      <c r="D418" s="380"/>
      <c r="E418" s="162" t="e">
        <f t="shared" si="31"/>
        <v>#DIV/0!</v>
      </c>
    </row>
    <row r="419" spans="1:5" ht="15">
      <c r="A419" s="634" t="s">
        <v>356</v>
      </c>
      <c r="B419" s="380"/>
      <c r="C419" s="162" t="e">
        <f t="shared" si="30"/>
        <v>#DIV/0!</v>
      </c>
      <c r="D419" s="380"/>
      <c r="E419" s="162" t="e">
        <f t="shared" si="31"/>
        <v>#DIV/0!</v>
      </c>
    </row>
    <row r="420" spans="1:5" ht="15">
      <c r="A420" s="634" t="s">
        <v>357</v>
      </c>
      <c r="B420" s="380"/>
      <c r="C420" s="162" t="e">
        <f t="shared" si="30"/>
        <v>#DIV/0!</v>
      </c>
      <c r="D420" s="380"/>
      <c r="E420" s="162" t="e">
        <f t="shared" si="31"/>
        <v>#DIV/0!</v>
      </c>
    </row>
    <row r="421" spans="1:5" ht="15">
      <c r="A421" s="634" t="s">
        <v>358</v>
      </c>
      <c r="B421" s="380"/>
      <c r="C421" s="162" t="e">
        <f t="shared" si="30"/>
        <v>#DIV/0!</v>
      </c>
      <c r="D421" s="380"/>
      <c r="E421" s="162" t="e">
        <f t="shared" si="31"/>
        <v>#DIV/0!</v>
      </c>
    </row>
    <row r="422" spans="1:5" ht="15">
      <c r="A422" s="100" t="s">
        <v>363</v>
      </c>
      <c r="B422" s="380"/>
      <c r="C422" s="162" t="e">
        <f t="shared" si="30"/>
        <v>#DIV/0!</v>
      </c>
      <c r="D422" s="380"/>
      <c r="E422" s="162" t="e">
        <f t="shared" si="31"/>
        <v>#DIV/0!</v>
      </c>
    </row>
    <row r="423" spans="1:5" ht="15">
      <c r="A423" s="100" t="s">
        <v>364</v>
      </c>
      <c r="B423" s="380"/>
      <c r="C423" s="162" t="e">
        <f t="shared" si="30"/>
        <v>#DIV/0!</v>
      </c>
      <c r="D423" s="380"/>
      <c r="E423" s="162" t="e">
        <f t="shared" si="31"/>
        <v>#DIV/0!</v>
      </c>
    </row>
    <row r="424" spans="1:5" ht="15">
      <c r="A424" s="100" t="s">
        <v>298</v>
      </c>
      <c r="B424" s="380"/>
      <c r="C424" s="162" t="e">
        <f t="shared" si="30"/>
        <v>#DIV/0!</v>
      </c>
      <c r="D424" s="380"/>
      <c r="E424" s="162" t="e">
        <f t="shared" si="31"/>
        <v>#DIV/0!</v>
      </c>
    </row>
    <row r="425" spans="1:5" ht="15">
      <c r="A425" s="100" t="s">
        <v>299</v>
      </c>
      <c r="B425" s="380"/>
      <c r="C425" s="162" t="e">
        <f t="shared" si="30"/>
        <v>#DIV/0!</v>
      </c>
      <c r="D425" s="380"/>
      <c r="E425" s="162" t="e">
        <f t="shared" si="31"/>
        <v>#DIV/0!</v>
      </c>
    </row>
    <row r="426" spans="1:5" ht="15">
      <c r="A426" s="100" t="s">
        <v>297</v>
      </c>
      <c r="B426" s="380"/>
      <c r="C426" s="162" t="e">
        <f t="shared" si="30"/>
        <v>#DIV/0!</v>
      </c>
      <c r="D426" s="380"/>
      <c r="E426" s="162" t="e">
        <f t="shared" si="31"/>
        <v>#DIV/0!</v>
      </c>
    </row>
    <row r="427" spans="1:5" ht="15">
      <c r="A427" s="100" t="s">
        <v>300</v>
      </c>
      <c r="B427" s="380"/>
      <c r="C427" s="162" t="e">
        <f t="shared" si="30"/>
        <v>#DIV/0!</v>
      </c>
      <c r="D427" s="380"/>
      <c r="E427" s="162" t="e">
        <f t="shared" si="31"/>
        <v>#DIV/0!</v>
      </c>
    </row>
    <row r="428" spans="1:5" ht="13.5" customHeight="1">
      <c r="A428" s="100" t="s">
        <v>361</v>
      </c>
      <c r="B428" s="380"/>
      <c r="C428" s="162" t="e">
        <f t="shared" si="30"/>
        <v>#DIV/0!</v>
      </c>
      <c r="D428" s="380"/>
      <c r="E428" s="162" t="e">
        <f t="shared" si="31"/>
        <v>#DIV/0!</v>
      </c>
    </row>
    <row r="429" spans="1:5" ht="15">
      <c r="A429" s="100" t="s">
        <v>324</v>
      </c>
      <c r="B429" s="380"/>
      <c r="C429" s="162" t="e">
        <f t="shared" si="30"/>
        <v>#DIV/0!</v>
      </c>
      <c r="D429" s="380"/>
      <c r="E429" s="162" t="e">
        <f t="shared" si="31"/>
        <v>#DIV/0!</v>
      </c>
    </row>
    <row r="430" spans="1:5" ht="15">
      <c r="A430" s="100" t="s">
        <v>360</v>
      </c>
      <c r="B430" s="380"/>
      <c r="C430" s="162" t="e">
        <f t="shared" si="30"/>
        <v>#DIV/0!</v>
      </c>
      <c r="D430" s="380"/>
      <c r="E430" s="162" t="e">
        <f t="shared" si="31"/>
        <v>#DIV/0!</v>
      </c>
    </row>
    <row r="431" spans="1:5" ht="15">
      <c r="A431" s="489" t="s">
        <v>322</v>
      </c>
      <c r="B431" s="641"/>
      <c r="C431" s="647" t="e">
        <f t="shared" si="30"/>
        <v>#DIV/0!</v>
      </c>
      <c r="D431" s="641"/>
      <c r="E431" s="162" t="e">
        <f t="shared" si="31"/>
        <v>#DIV/0!</v>
      </c>
    </row>
    <row r="432" spans="1:5" ht="15">
      <c r="A432" s="100" t="s">
        <v>325</v>
      </c>
      <c r="B432" s="380"/>
      <c r="C432" s="162" t="e">
        <f t="shared" si="30"/>
        <v>#DIV/0!</v>
      </c>
      <c r="D432" s="380"/>
      <c r="E432" s="162" t="e">
        <f t="shared" si="31"/>
        <v>#DIV/0!</v>
      </c>
    </row>
    <row r="433" spans="1:5" ht="15">
      <c r="A433" s="100" t="s">
        <v>339</v>
      </c>
      <c r="B433" s="380"/>
      <c r="C433" s="162" t="e">
        <f t="shared" si="30"/>
        <v>#DIV/0!</v>
      </c>
      <c r="D433" s="380"/>
      <c r="E433" s="162" t="e">
        <f t="shared" si="31"/>
        <v>#DIV/0!</v>
      </c>
    </row>
    <row r="434" spans="1:5" ht="15">
      <c r="A434" s="100" t="s">
        <v>362</v>
      </c>
      <c r="B434" s="381"/>
      <c r="C434" s="162" t="e">
        <f t="shared" si="30"/>
        <v>#DIV/0!</v>
      </c>
      <c r="D434" s="381"/>
      <c r="E434" s="162" t="e">
        <f t="shared" si="31"/>
        <v>#DIV/0!</v>
      </c>
    </row>
    <row r="435" spans="1:5" ht="15">
      <c r="A435" s="495" t="s">
        <v>318</v>
      </c>
      <c r="B435" s="643"/>
      <c r="C435" s="647" t="e">
        <f t="shared" si="30"/>
        <v>#DIV/0!</v>
      </c>
      <c r="D435" s="643"/>
      <c r="E435" s="162" t="e">
        <f t="shared" si="31"/>
        <v>#DIV/0!</v>
      </c>
    </row>
    <row r="436" spans="1:5" ht="15">
      <c r="A436" s="450" t="s">
        <v>340</v>
      </c>
      <c r="B436" s="381"/>
      <c r="C436" s="162" t="e">
        <f t="shared" si="30"/>
        <v>#DIV/0!</v>
      </c>
      <c r="D436" s="381"/>
      <c r="E436" s="162" t="e">
        <f t="shared" si="31"/>
        <v>#DIV/0!</v>
      </c>
    </row>
    <row r="437" spans="1:5" ht="15">
      <c r="A437" s="450" t="s">
        <v>341</v>
      </c>
      <c r="B437" s="380"/>
      <c r="C437" s="162" t="e">
        <f aca="true" t="shared" si="32" ref="C437:C453">B437/B$454*100</f>
        <v>#DIV/0!</v>
      </c>
      <c r="D437" s="380"/>
      <c r="E437" s="162" t="e">
        <f aca="true" t="shared" si="33" ref="E437:E453">D437/D$454*100</f>
        <v>#DIV/0!</v>
      </c>
    </row>
    <row r="438" spans="1:5" ht="15">
      <c r="A438" s="450" t="s">
        <v>342</v>
      </c>
      <c r="B438" s="380"/>
      <c r="C438" s="162" t="e">
        <f t="shared" si="32"/>
        <v>#DIV/0!</v>
      </c>
      <c r="D438" s="380"/>
      <c r="E438" s="162" t="e">
        <f t="shared" si="33"/>
        <v>#DIV/0!</v>
      </c>
    </row>
    <row r="439" spans="1:5" ht="15">
      <c r="A439" s="100" t="s">
        <v>343</v>
      </c>
      <c r="B439" s="380"/>
      <c r="C439" s="162" t="e">
        <f t="shared" si="32"/>
        <v>#DIV/0!</v>
      </c>
      <c r="D439" s="380"/>
      <c r="E439" s="162" t="e">
        <f t="shared" si="33"/>
        <v>#DIV/0!</v>
      </c>
    </row>
    <row r="440" spans="1:5" ht="15">
      <c r="A440" s="100" t="s">
        <v>344</v>
      </c>
      <c r="B440" s="380"/>
      <c r="C440" s="162" t="e">
        <f t="shared" si="32"/>
        <v>#DIV/0!</v>
      </c>
      <c r="D440" s="380"/>
      <c r="E440" s="162" t="e">
        <f t="shared" si="33"/>
        <v>#DIV/0!</v>
      </c>
    </row>
    <row r="441" spans="1:5" ht="15">
      <c r="A441" s="495" t="s">
        <v>317</v>
      </c>
      <c r="B441" s="641"/>
      <c r="C441" s="647" t="e">
        <f t="shared" si="32"/>
        <v>#DIV/0!</v>
      </c>
      <c r="D441" s="641"/>
      <c r="E441" s="162" t="e">
        <f t="shared" si="33"/>
        <v>#DIV/0!</v>
      </c>
    </row>
    <row r="442" spans="1:5" ht="15">
      <c r="A442" s="100" t="s">
        <v>345</v>
      </c>
      <c r="B442" s="380"/>
      <c r="C442" s="162" t="e">
        <f t="shared" si="32"/>
        <v>#DIV/0!</v>
      </c>
      <c r="D442" s="380"/>
      <c r="E442" s="162" t="e">
        <f t="shared" si="33"/>
        <v>#DIV/0!</v>
      </c>
    </row>
    <row r="443" spans="1:5" ht="15">
      <c r="A443" s="100" t="s">
        <v>346</v>
      </c>
      <c r="B443" s="380"/>
      <c r="C443" s="162" t="e">
        <f t="shared" si="32"/>
        <v>#DIV/0!</v>
      </c>
      <c r="D443" s="380"/>
      <c r="E443" s="162" t="e">
        <f t="shared" si="33"/>
        <v>#DIV/0!</v>
      </c>
    </row>
    <row r="444" spans="1:5" ht="15">
      <c r="A444" s="100" t="s">
        <v>347</v>
      </c>
      <c r="B444" s="380"/>
      <c r="C444" s="162" t="e">
        <f t="shared" si="32"/>
        <v>#DIV/0!</v>
      </c>
      <c r="D444" s="380"/>
      <c r="E444" s="162" t="e">
        <f t="shared" si="33"/>
        <v>#DIV/0!</v>
      </c>
    </row>
    <row r="445" spans="1:5" ht="15">
      <c r="A445" s="495" t="s">
        <v>319</v>
      </c>
      <c r="B445" s="643"/>
      <c r="C445" s="647" t="e">
        <f t="shared" si="32"/>
        <v>#DIV/0!</v>
      </c>
      <c r="D445" s="643"/>
      <c r="E445" s="162" t="e">
        <f t="shared" si="33"/>
        <v>#DIV/0!</v>
      </c>
    </row>
    <row r="446" spans="1:5" ht="15">
      <c r="A446" s="100" t="s">
        <v>302</v>
      </c>
      <c r="B446" s="381"/>
      <c r="C446" s="162" t="e">
        <f t="shared" si="32"/>
        <v>#DIV/0!</v>
      </c>
      <c r="D446" s="381"/>
      <c r="E446" s="162" t="e">
        <f t="shared" si="33"/>
        <v>#DIV/0!</v>
      </c>
    </row>
    <row r="447" spans="1:5" ht="15">
      <c r="A447" s="100" t="s">
        <v>303</v>
      </c>
      <c r="B447" s="381"/>
      <c r="C447" s="162" t="e">
        <f t="shared" si="32"/>
        <v>#DIV/0!</v>
      </c>
      <c r="D447" s="381"/>
      <c r="E447" s="162" t="e">
        <f t="shared" si="33"/>
        <v>#DIV/0!</v>
      </c>
    </row>
    <row r="448" spans="1:5" ht="15">
      <c r="A448" s="631" t="s">
        <v>350</v>
      </c>
      <c r="B448" s="643"/>
      <c r="C448" s="647" t="e">
        <f t="shared" si="32"/>
        <v>#DIV/0!</v>
      </c>
      <c r="D448" s="643"/>
      <c r="E448" s="162" t="e">
        <f t="shared" si="33"/>
        <v>#DIV/0!</v>
      </c>
    </row>
    <row r="449" spans="1:5" ht="15">
      <c r="A449" s="450" t="s">
        <v>338</v>
      </c>
      <c r="B449" s="381"/>
      <c r="C449" s="162" t="e">
        <f t="shared" si="32"/>
        <v>#DIV/0!</v>
      </c>
      <c r="D449" s="381"/>
      <c r="E449" s="162" t="e">
        <f t="shared" si="33"/>
        <v>#DIV/0!</v>
      </c>
    </row>
    <row r="450" spans="1:5" ht="15">
      <c r="A450" s="450" t="s">
        <v>351</v>
      </c>
      <c r="B450" s="381"/>
      <c r="C450" s="162" t="e">
        <f t="shared" si="32"/>
        <v>#DIV/0!</v>
      </c>
      <c r="D450" s="381"/>
      <c r="E450" s="162" t="e">
        <f t="shared" si="33"/>
        <v>#DIV/0!</v>
      </c>
    </row>
    <row r="451" spans="1:5" ht="15">
      <c r="A451" s="482" t="s">
        <v>327</v>
      </c>
      <c r="B451" s="381"/>
      <c r="C451" s="162" t="e">
        <f t="shared" si="32"/>
        <v>#DIV/0!</v>
      </c>
      <c r="D451" s="381"/>
      <c r="E451" s="162" t="e">
        <f t="shared" si="33"/>
        <v>#DIV/0!</v>
      </c>
    </row>
    <row r="452" spans="1:5" ht="15">
      <c r="A452" s="482" t="s">
        <v>328</v>
      </c>
      <c r="B452" s="381"/>
      <c r="C452" s="162" t="e">
        <f t="shared" si="32"/>
        <v>#DIV/0!</v>
      </c>
      <c r="D452" s="381"/>
      <c r="E452" s="162" t="e">
        <f t="shared" si="33"/>
        <v>#DIV/0!</v>
      </c>
    </row>
    <row r="453" spans="1:5" ht="15" thickBot="1">
      <c r="A453" s="502" t="s">
        <v>349</v>
      </c>
      <c r="B453" s="381"/>
      <c r="C453" s="162" t="e">
        <f t="shared" si="32"/>
        <v>#DIV/0!</v>
      </c>
      <c r="D453" s="381"/>
      <c r="E453" s="162" t="e">
        <f t="shared" si="33"/>
        <v>#DIV/0!</v>
      </c>
    </row>
    <row r="454" spans="1:5" ht="16.5" thickBot="1">
      <c r="A454" s="610" t="s">
        <v>284</v>
      </c>
      <c r="B454" s="613">
        <f>SUM(B405:B453)</f>
        <v>0</v>
      </c>
      <c r="C454" s="76"/>
      <c r="D454" s="613">
        <f>SUM(D405:D453)</f>
        <v>0</v>
      </c>
      <c r="E454" s="76"/>
    </row>
    <row r="455" spans="1:5" ht="16.5" thickBot="1">
      <c r="A455" s="500" t="s">
        <v>315</v>
      </c>
      <c r="B455" s="497">
        <f>SUM('Plan2 - UTI'!C147:C150)</f>
        <v>0</v>
      </c>
      <c r="D455" s="499">
        <f>'Plan2 - UTI'!C151</f>
        <v>0</v>
      </c>
      <c r="E455" s="76"/>
    </row>
    <row r="456" spans="1:5" ht="15" thickBot="1">
      <c r="A456" s="21"/>
      <c r="B456" s="77"/>
      <c r="C456" s="76"/>
      <c r="D456" s="77"/>
      <c r="E456" s="76"/>
    </row>
    <row r="457" spans="1:5" ht="16.5" thickBot="1">
      <c r="A457" s="609" t="s">
        <v>47</v>
      </c>
      <c r="B457" s="622" t="s">
        <v>82</v>
      </c>
      <c r="C457" s="623"/>
      <c r="D457" s="624" t="s">
        <v>92</v>
      </c>
      <c r="E457" s="625"/>
    </row>
    <row r="458" spans="1:5" ht="45.75" thickBot="1">
      <c r="A458" s="97" t="s">
        <v>280</v>
      </c>
      <c r="B458" s="86" t="s">
        <v>281</v>
      </c>
      <c r="C458" s="86" t="s">
        <v>282</v>
      </c>
      <c r="D458" s="86" t="s">
        <v>283</v>
      </c>
      <c r="E458" s="86" t="s">
        <v>282</v>
      </c>
    </row>
    <row r="459" spans="1:5" ht="15">
      <c r="A459" s="99" t="s">
        <v>320</v>
      </c>
      <c r="B459" s="516"/>
      <c r="C459" s="379" t="e">
        <f aca="true" t="shared" si="34" ref="C459:C490">B459/B$508*100</f>
        <v>#DIV/0!</v>
      </c>
      <c r="D459" s="516"/>
      <c r="E459" s="379" t="e">
        <f aca="true" t="shared" si="35" ref="E459:E490">D459/D$508*100</f>
        <v>#DIV/0!</v>
      </c>
    </row>
    <row r="460" spans="1:5" ht="15">
      <c r="A460" s="100" t="s">
        <v>321</v>
      </c>
      <c r="B460" s="517"/>
      <c r="C460" s="506" t="e">
        <f t="shared" si="34"/>
        <v>#DIV/0!</v>
      </c>
      <c r="D460" s="517"/>
      <c r="E460" s="506" t="e">
        <f t="shared" si="35"/>
        <v>#DIV/0!</v>
      </c>
    </row>
    <row r="461" spans="1:5" ht="15">
      <c r="A461" s="495" t="s">
        <v>359</v>
      </c>
      <c r="B461" s="645"/>
      <c r="C461" s="642" t="e">
        <f t="shared" si="34"/>
        <v>#DIV/0!</v>
      </c>
      <c r="D461" s="645"/>
      <c r="E461" s="506" t="e">
        <f t="shared" si="35"/>
        <v>#DIV/0!</v>
      </c>
    </row>
    <row r="462" spans="1:5" ht="15">
      <c r="A462" s="482" t="s">
        <v>336</v>
      </c>
      <c r="B462" s="517"/>
      <c r="C462" s="506" t="e">
        <f t="shared" si="34"/>
        <v>#DIV/0!</v>
      </c>
      <c r="D462" s="517"/>
      <c r="E462" s="506" t="e">
        <f t="shared" si="35"/>
        <v>#DIV/0!</v>
      </c>
    </row>
    <row r="463" spans="1:5" ht="15">
      <c r="A463" s="482" t="s">
        <v>337</v>
      </c>
      <c r="B463" s="518"/>
      <c r="C463" s="506" t="e">
        <f t="shared" si="34"/>
        <v>#DIV/0!</v>
      </c>
      <c r="D463" s="518"/>
      <c r="E463" s="506" t="e">
        <f t="shared" si="35"/>
        <v>#DIV/0!</v>
      </c>
    </row>
    <row r="464" spans="1:5" ht="14.25">
      <c r="A464" s="100" t="s">
        <v>329</v>
      </c>
      <c r="B464" s="380"/>
      <c r="C464" s="506" t="e">
        <f t="shared" si="34"/>
        <v>#DIV/0!</v>
      </c>
      <c r="D464" s="380"/>
      <c r="E464" s="506" t="e">
        <f t="shared" si="35"/>
        <v>#DIV/0!</v>
      </c>
    </row>
    <row r="465" spans="1:5" ht="14.25">
      <c r="A465" s="100" t="s">
        <v>330</v>
      </c>
      <c r="B465" s="380"/>
      <c r="C465" s="506" t="e">
        <f t="shared" si="34"/>
        <v>#DIV/0!</v>
      </c>
      <c r="D465" s="380"/>
      <c r="E465" s="506" t="e">
        <f t="shared" si="35"/>
        <v>#DIV/0!</v>
      </c>
    </row>
    <row r="466" spans="1:5" ht="14.25">
      <c r="A466" s="100" t="s">
        <v>331</v>
      </c>
      <c r="B466" s="380"/>
      <c r="C466" s="506" t="e">
        <f t="shared" si="34"/>
        <v>#DIV/0!</v>
      </c>
      <c r="D466" s="380"/>
      <c r="E466" s="506" t="e">
        <f t="shared" si="35"/>
        <v>#DIV/0!</v>
      </c>
    </row>
    <row r="467" spans="1:5" ht="14.25">
      <c r="A467" s="100" t="s">
        <v>332</v>
      </c>
      <c r="B467" s="380"/>
      <c r="C467" s="506" t="e">
        <f t="shared" si="34"/>
        <v>#DIV/0!</v>
      </c>
      <c r="D467" s="380"/>
      <c r="E467" s="506" t="e">
        <f t="shared" si="35"/>
        <v>#DIV/0!</v>
      </c>
    </row>
    <row r="468" spans="1:5" ht="14.25">
      <c r="A468" s="100" t="s">
        <v>333</v>
      </c>
      <c r="B468" s="380"/>
      <c r="C468" s="506" t="e">
        <f t="shared" si="34"/>
        <v>#DIV/0!</v>
      </c>
      <c r="D468" s="380"/>
      <c r="E468" s="506" t="e">
        <f t="shared" si="35"/>
        <v>#DIV/0!</v>
      </c>
    </row>
    <row r="469" spans="1:5" ht="14.25">
      <c r="A469" s="100" t="s">
        <v>334</v>
      </c>
      <c r="B469" s="380"/>
      <c r="C469" s="506" t="e">
        <f t="shared" si="34"/>
        <v>#DIV/0!</v>
      </c>
      <c r="D469" s="380"/>
      <c r="E469" s="506" t="e">
        <f t="shared" si="35"/>
        <v>#DIV/0!</v>
      </c>
    </row>
    <row r="470" spans="1:5" ht="14.25">
      <c r="A470" s="100" t="s">
        <v>335</v>
      </c>
      <c r="B470" s="380"/>
      <c r="C470" s="506" t="e">
        <f t="shared" si="34"/>
        <v>#DIV/0!</v>
      </c>
      <c r="D470" s="380"/>
      <c r="E470" s="506" t="e">
        <f t="shared" si="35"/>
        <v>#DIV/0!</v>
      </c>
    </row>
    <row r="471" spans="1:5" ht="14.25">
      <c r="A471" s="100" t="s">
        <v>203</v>
      </c>
      <c r="B471" s="380"/>
      <c r="C471" s="506" t="e">
        <f t="shared" si="34"/>
        <v>#DIV/0!</v>
      </c>
      <c r="D471" s="380"/>
      <c r="E471" s="506" t="e">
        <f t="shared" si="35"/>
        <v>#DIV/0!</v>
      </c>
    </row>
    <row r="472" spans="1:5" ht="15">
      <c r="A472" s="634" t="s">
        <v>367</v>
      </c>
      <c r="B472" s="380"/>
      <c r="C472" s="506" t="e">
        <f t="shared" si="34"/>
        <v>#DIV/0!</v>
      </c>
      <c r="D472" s="380"/>
      <c r="E472" s="506" t="e">
        <f t="shared" si="35"/>
        <v>#DIV/0!</v>
      </c>
    </row>
    <row r="473" spans="1:5" ht="15">
      <c r="A473" s="634" t="s">
        <v>356</v>
      </c>
      <c r="B473" s="380"/>
      <c r="C473" s="506" t="e">
        <f t="shared" si="34"/>
        <v>#DIV/0!</v>
      </c>
      <c r="D473" s="380"/>
      <c r="E473" s="506" t="e">
        <f t="shared" si="35"/>
        <v>#DIV/0!</v>
      </c>
    </row>
    <row r="474" spans="1:5" ht="15">
      <c r="A474" s="634" t="s">
        <v>357</v>
      </c>
      <c r="B474" s="380"/>
      <c r="C474" s="162" t="e">
        <f t="shared" si="34"/>
        <v>#DIV/0!</v>
      </c>
      <c r="D474" s="380"/>
      <c r="E474" s="162" t="e">
        <f t="shared" si="35"/>
        <v>#DIV/0!</v>
      </c>
    </row>
    <row r="475" spans="1:5" ht="15">
      <c r="A475" s="634" t="s">
        <v>358</v>
      </c>
      <c r="B475" s="380"/>
      <c r="C475" s="162" t="e">
        <f t="shared" si="34"/>
        <v>#DIV/0!</v>
      </c>
      <c r="D475" s="380"/>
      <c r="E475" s="162" t="e">
        <f t="shared" si="35"/>
        <v>#DIV/0!</v>
      </c>
    </row>
    <row r="476" spans="1:5" ht="15">
      <c r="A476" s="100" t="s">
        <v>363</v>
      </c>
      <c r="B476" s="380"/>
      <c r="C476" s="162" t="e">
        <f t="shared" si="34"/>
        <v>#DIV/0!</v>
      </c>
      <c r="D476" s="380"/>
      <c r="E476" s="162" t="e">
        <f t="shared" si="35"/>
        <v>#DIV/0!</v>
      </c>
    </row>
    <row r="477" spans="1:5" ht="15">
      <c r="A477" s="100" t="s">
        <v>364</v>
      </c>
      <c r="B477" s="380"/>
      <c r="C477" s="162" t="e">
        <f t="shared" si="34"/>
        <v>#DIV/0!</v>
      </c>
      <c r="D477" s="380"/>
      <c r="E477" s="162" t="e">
        <f t="shared" si="35"/>
        <v>#DIV/0!</v>
      </c>
    </row>
    <row r="478" spans="1:5" ht="15">
      <c r="A478" s="100" t="s">
        <v>298</v>
      </c>
      <c r="B478" s="380"/>
      <c r="C478" s="162" t="e">
        <f t="shared" si="34"/>
        <v>#DIV/0!</v>
      </c>
      <c r="D478" s="380"/>
      <c r="E478" s="162" t="e">
        <f t="shared" si="35"/>
        <v>#DIV/0!</v>
      </c>
    </row>
    <row r="479" spans="1:5" ht="15">
      <c r="A479" s="100" t="s">
        <v>299</v>
      </c>
      <c r="B479" s="380"/>
      <c r="C479" s="162" t="e">
        <f t="shared" si="34"/>
        <v>#DIV/0!</v>
      </c>
      <c r="D479" s="380"/>
      <c r="E479" s="162" t="e">
        <f t="shared" si="35"/>
        <v>#DIV/0!</v>
      </c>
    </row>
    <row r="480" spans="1:5" ht="15">
      <c r="A480" s="100" t="s">
        <v>297</v>
      </c>
      <c r="B480" s="380"/>
      <c r="C480" s="162" t="e">
        <f t="shared" si="34"/>
        <v>#DIV/0!</v>
      </c>
      <c r="D480" s="380"/>
      <c r="E480" s="162" t="e">
        <f t="shared" si="35"/>
        <v>#DIV/0!</v>
      </c>
    </row>
    <row r="481" spans="1:5" ht="15">
      <c r="A481" s="100" t="s">
        <v>300</v>
      </c>
      <c r="B481" s="380"/>
      <c r="C481" s="162" t="e">
        <f t="shared" si="34"/>
        <v>#DIV/0!</v>
      </c>
      <c r="D481" s="380"/>
      <c r="E481" s="162" t="e">
        <f t="shared" si="35"/>
        <v>#DIV/0!</v>
      </c>
    </row>
    <row r="482" spans="1:5" ht="13.5" customHeight="1">
      <c r="A482" s="100" t="s">
        <v>361</v>
      </c>
      <c r="B482" s="380"/>
      <c r="C482" s="162" t="e">
        <f t="shared" si="34"/>
        <v>#DIV/0!</v>
      </c>
      <c r="D482" s="380"/>
      <c r="E482" s="162" t="e">
        <f t="shared" si="35"/>
        <v>#DIV/0!</v>
      </c>
    </row>
    <row r="483" spans="1:5" ht="15">
      <c r="A483" s="100" t="s">
        <v>324</v>
      </c>
      <c r="B483" s="380"/>
      <c r="C483" s="162" t="e">
        <f t="shared" si="34"/>
        <v>#DIV/0!</v>
      </c>
      <c r="D483" s="380"/>
      <c r="E483" s="162" t="e">
        <f t="shared" si="35"/>
        <v>#DIV/0!</v>
      </c>
    </row>
    <row r="484" spans="1:5" ht="15">
      <c r="A484" s="100" t="s">
        <v>360</v>
      </c>
      <c r="B484" s="380"/>
      <c r="C484" s="162" t="e">
        <f t="shared" si="34"/>
        <v>#DIV/0!</v>
      </c>
      <c r="D484" s="380"/>
      <c r="E484" s="162" t="e">
        <f t="shared" si="35"/>
        <v>#DIV/0!</v>
      </c>
    </row>
    <row r="485" spans="1:5" ht="15">
      <c r="A485" s="489" t="s">
        <v>322</v>
      </c>
      <c r="B485" s="641"/>
      <c r="C485" s="647" t="e">
        <f t="shared" si="34"/>
        <v>#DIV/0!</v>
      </c>
      <c r="D485" s="641"/>
      <c r="E485" s="162" t="e">
        <f t="shared" si="35"/>
        <v>#DIV/0!</v>
      </c>
    </row>
    <row r="486" spans="1:5" ht="15">
      <c r="A486" s="100" t="s">
        <v>325</v>
      </c>
      <c r="B486" s="380"/>
      <c r="C486" s="162" t="e">
        <f t="shared" si="34"/>
        <v>#DIV/0!</v>
      </c>
      <c r="D486" s="380"/>
      <c r="E486" s="162" t="e">
        <f t="shared" si="35"/>
        <v>#DIV/0!</v>
      </c>
    </row>
    <row r="487" spans="1:5" ht="15">
      <c r="A487" s="100" t="s">
        <v>339</v>
      </c>
      <c r="B487" s="380"/>
      <c r="C487" s="162" t="e">
        <f t="shared" si="34"/>
        <v>#DIV/0!</v>
      </c>
      <c r="D487" s="380"/>
      <c r="E487" s="162" t="e">
        <f t="shared" si="35"/>
        <v>#DIV/0!</v>
      </c>
    </row>
    <row r="488" spans="1:5" ht="15">
      <c r="A488" s="100" t="s">
        <v>362</v>
      </c>
      <c r="B488" s="381"/>
      <c r="C488" s="162" t="e">
        <f t="shared" si="34"/>
        <v>#DIV/0!</v>
      </c>
      <c r="D488" s="381"/>
      <c r="E488" s="162" t="e">
        <f t="shared" si="35"/>
        <v>#DIV/0!</v>
      </c>
    </row>
    <row r="489" spans="1:5" ht="15">
      <c r="A489" s="495" t="s">
        <v>318</v>
      </c>
      <c r="B489" s="643"/>
      <c r="C489" s="647" t="e">
        <f t="shared" si="34"/>
        <v>#DIV/0!</v>
      </c>
      <c r="D489" s="643"/>
      <c r="E489" s="162" t="e">
        <f t="shared" si="35"/>
        <v>#DIV/0!</v>
      </c>
    </row>
    <row r="490" spans="1:5" ht="15">
      <c r="A490" s="450" t="s">
        <v>340</v>
      </c>
      <c r="B490" s="381"/>
      <c r="C490" s="162" t="e">
        <f t="shared" si="34"/>
        <v>#DIV/0!</v>
      </c>
      <c r="D490" s="381"/>
      <c r="E490" s="162" t="e">
        <f t="shared" si="35"/>
        <v>#DIV/0!</v>
      </c>
    </row>
    <row r="491" spans="1:5" ht="15">
      <c r="A491" s="450" t="s">
        <v>341</v>
      </c>
      <c r="B491" s="380"/>
      <c r="C491" s="162" t="e">
        <f aca="true" t="shared" si="36" ref="C491:C507">B491/B$508*100</f>
        <v>#DIV/0!</v>
      </c>
      <c r="D491" s="380"/>
      <c r="E491" s="162" t="e">
        <f aca="true" t="shared" si="37" ref="E491:E507">D491/D$508*100</f>
        <v>#DIV/0!</v>
      </c>
    </row>
    <row r="492" spans="1:5" ht="15">
      <c r="A492" s="450" t="s">
        <v>342</v>
      </c>
      <c r="B492" s="380"/>
      <c r="C492" s="162" t="e">
        <f t="shared" si="36"/>
        <v>#DIV/0!</v>
      </c>
      <c r="D492" s="380"/>
      <c r="E492" s="162" t="e">
        <f t="shared" si="37"/>
        <v>#DIV/0!</v>
      </c>
    </row>
    <row r="493" spans="1:5" ht="15">
      <c r="A493" s="100" t="s">
        <v>343</v>
      </c>
      <c r="B493" s="380"/>
      <c r="C493" s="162" t="e">
        <f t="shared" si="36"/>
        <v>#DIV/0!</v>
      </c>
      <c r="D493" s="380"/>
      <c r="E493" s="162" t="e">
        <f t="shared" si="37"/>
        <v>#DIV/0!</v>
      </c>
    </row>
    <row r="494" spans="1:5" ht="15">
      <c r="A494" s="100" t="s">
        <v>344</v>
      </c>
      <c r="B494" s="380"/>
      <c r="C494" s="162" t="e">
        <f t="shared" si="36"/>
        <v>#DIV/0!</v>
      </c>
      <c r="D494" s="380"/>
      <c r="E494" s="162" t="e">
        <f t="shared" si="37"/>
        <v>#DIV/0!</v>
      </c>
    </row>
    <row r="495" spans="1:5" ht="15">
      <c r="A495" s="495" t="s">
        <v>317</v>
      </c>
      <c r="B495" s="641"/>
      <c r="C495" s="647" t="e">
        <f t="shared" si="36"/>
        <v>#DIV/0!</v>
      </c>
      <c r="D495" s="641"/>
      <c r="E495" s="162" t="e">
        <f t="shared" si="37"/>
        <v>#DIV/0!</v>
      </c>
    </row>
    <row r="496" spans="1:5" ht="15">
      <c r="A496" s="100" t="s">
        <v>345</v>
      </c>
      <c r="B496" s="380"/>
      <c r="C496" s="162" t="e">
        <f t="shared" si="36"/>
        <v>#DIV/0!</v>
      </c>
      <c r="D496" s="380"/>
      <c r="E496" s="162" t="e">
        <f t="shared" si="37"/>
        <v>#DIV/0!</v>
      </c>
    </row>
    <row r="497" spans="1:5" ht="15">
      <c r="A497" s="100" t="s">
        <v>346</v>
      </c>
      <c r="B497" s="380"/>
      <c r="C497" s="162" t="e">
        <f t="shared" si="36"/>
        <v>#DIV/0!</v>
      </c>
      <c r="D497" s="380"/>
      <c r="E497" s="162" t="e">
        <f t="shared" si="37"/>
        <v>#DIV/0!</v>
      </c>
    </row>
    <row r="498" spans="1:5" ht="15">
      <c r="A498" s="100" t="s">
        <v>347</v>
      </c>
      <c r="B498" s="380"/>
      <c r="C498" s="162" t="e">
        <f t="shared" si="36"/>
        <v>#DIV/0!</v>
      </c>
      <c r="D498" s="380"/>
      <c r="E498" s="162" t="e">
        <f t="shared" si="37"/>
        <v>#DIV/0!</v>
      </c>
    </row>
    <row r="499" spans="1:5" ht="15">
      <c r="A499" s="495" t="s">
        <v>319</v>
      </c>
      <c r="B499" s="643"/>
      <c r="C499" s="647" t="e">
        <f t="shared" si="36"/>
        <v>#DIV/0!</v>
      </c>
      <c r="D499" s="643"/>
      <c r="E499" s="162" t="e">
        <f t="shared" si="37"/>
        <v>#DIV/0!</v>
      </c>
    </row>
    <row r="500" spans="1:5" ht="15">
      <c r="A500" s="100" t="s">
        <v>302</v>
      </c>
      <c r="B500" s="381"/>
      <c r="C500" s="162" t="e">
        <f t="shared" si="36"/>
        <v>#DIV/0!</v>
      </c>
      <c r="D500" s="381"/>
      <c r="E500" s="162" t="e">
        <f t="shared" si="37"/>
        <v>#DIV/0!</v>
      </c>
    </row>
    <row r="501" spans="1:5" ht="15">
      <c r="A501" s="100" t="s">
        <v>303</v>
      </c>
      <c r="B501" s="381"/>
      <c r="C501" s="162" t="e">
        <f t="shared" si="36"/>
        <v>#DIV/0!</v>
      </c>
      <c r="D501" s="381"/>
      <c r="E501" s="162" t="e">
        <f t="shared" si="37"/>
        <v>#DIV/0!</v>
      </c>
    </row>
    <row r="502" spans="1:5" ht="15">
      <c r="A502" s="631" t="s">
        <v>350</v>
      </c>
      <c r="B502" s="643"/>
      <c r="C502" s="647" t="e">
        <f t="shared" si="36"/>
        <v>#DIV/0!</v>
      </c>
      <c r="D502" s="643"/>
      <c r="E502" s="162" t="e">
        <f t="shared" si="37"/>
        <v>#DIV/0!</v>
      </c>
    </row>
    <row r="503" spans="1:5" ht="15">
      <c r="A503" s="450" t="s">
        <v>338</v>
      </c>
      <c r="B503" s="381"/>
      <c r="C503" s="162" t="e">
        <f t="shared" si="36"/>
        <v>#DIV/0!</v>
      </c>
      <c r="D503" s="381"/>
      <c r="E503" s="162" t="e">
        <f t="shared" si="37"/>
        <v>#DIV/0!</v>
      </c>
    </row>
    <row r="504" spans="1:5" ht="15">
      <c r="A504" s="450" t="s">
        <v>351</v>
      </c>
      <c r="B504" s="381"/>
      <c r="C504" s="162" t="e">
        <f t="shared" si="36"/>
        <v>#DIV/0!</v>
      </c>
      <c r="D504" s="381"/>
      <c r="E504" s="162" t="e">
        <f t="shared" si="37"/>
        <v>#DIV/0!</v>
      </c>
    </row>
    <row r="505" spans="1:5" ht="15">
      <c r="A505" s="482" t="s">
        <v>327</v>
      </c>
      <c r="B505" s="381"/>
      <c r="C505" s="162" t="e">
        <f t="shared" si="36"/>
        <v>#DIV/0!</v>
      </c>
      <c r="D505" s="381"/>
      <c r="E505" s="162" t="e">
        <f t="shared" si="37"/>
        <v>#DIV/0!</v>
      </c>
    </row>
    <row r="506" spans="1:5" ht="15">
      <c r="A506" s="482" t="s">
        <v>328</v>
      </c>
      <c r="B506" s="381"/>
      <c r="C506" s="162" t="e">
        <f t="shared" si="36"/>
        <v>#DIV/0!</v>
      </c>
      <c r="D506" s="381"/>
      <c r="E506" s="162" t="e">
        <f t="shared" si="37"/>
        <v>#DIV/0!</v>
      </c>
    </row>
    <row r="507" spans="1:5" ht="15" thickBot="1">
      <c r="A507" s="502" t="s">
        <v>349</v>
      </c>
      <c r="B507" s="381"/>
      <c r="C507" s="162" t="e">
        <f t="shared" si="36"/>
        <v>#DIV/0!</v>
      </c>
      <c r="D507" s="381"/>
      <c r="E507" s="162" t="e">
        <f t="shared" si="37"/>
        <v>#DIV/0!</v>
      </c>
    </row>
    <row r="508" spans="1:5" ht="16.5" thickBot="1">
      <c r="A508" s="610" t="s">
        <v>284</v>
      </c>
      <c r="B508" s="613">
        <f>SUM(B459:B507)</f>
        <v>0</v>
      </c>
      <c r="C508" s="76"/>
      <c r="D508" s="613">
        <f>SUM(D459:D507)</f>
        <v>0</v>
      </c>
      <c r="E508" s="76"/>
    </row>
    <row r="509" spans="1:5" ht="16.5" thickBot="1">
      <c r="A509" s="500" t="s">
        <v>315</v>
      </c>
      <c r="B509" s="497">
        <f>SUM('Plan2 - UTI'!C164:C167)</f>
        <v>0</v>
      </c>
      <c r="D509" s="499">
        <f>'Plan2 - UTI'!C168</f>
        <v>0</v>
      </c>
      <c r="E509" s="76"/>
    </row>
    <row r="510" spans="1:5" ht="15" thickBot="1">
      <c r="A510" s="21"/>
      <c r="B510" s="77"/>
      <c r="C510" s="76"/>
      <c r="D510" s="77"/>
      <c r="E510" s="76"/>
    </row>
    <row r="511" spans="1:5" ht="16.5" thickBot="1">
      <c r="A511" s="609" t="s">
        <v>48</v>
      </c>
      <c r="B511" s="622" t="s">
        <v>82</v>
      </c>
      <c r="C511" s="623"/>
      <c r="D511" s="624" t="s">
        <v>92</v>
      </c>
      <c r="E511" s="625"/>
    </row>
    <row r="512" spans="1:5" ht="45.75" thickBot="1">
      <c r="A512" s="97" t="s">
        <v>280</v>
      </c>
      <c r="B512" s="86" t="s">
        <v>281</v>
      </c>
      <c r="C512" s="86" t="s">
        <v>282</v>
      </c>
      <c r="D512" s="86" t="s">
        <v>283</v>
      </c>
      <c r="E512" s="86" t="s">
        <v>282</v>
      </c>
    </row>
    <row r="513" spans="1:5" ht="15">
      <c r="A513" s="99" t="s">
        <v>320</v>
      </c>
      <c r="B513" s="516"/>
      <c r="C513" s="379" t="e">
        <f aca="true" t="shared" si="38" ref="C513:C544">B513/B$562*100</f>
        <v>#DIV/0!</v>
      </c>
      <c r="D513" s="516"/>
      <c r="E513" s="379" t="e">
        <f aca="true" t="shared" si="39" ref="E513:E544">D513/D$562*100</f>
        <v>#DIV/0!</v>
      </c>
    </row>
    <row r="514" spans="1:5" ht="15">
      <c r="A514" s="100" t="s">
        <v>321</v>
      </c>
      <c r="B514" s="517"/>
      <c r="C514" s="506" t="e">
        <f t="shared" si="38"/>
        <v>#DIV/0!</v>
      </c>
      <c r="D514" s="517"/>
      <c r="E514" s="506" t="e">
        <f t="shared" si="39"/>
        <v>#DIV/0!</v>
      </c>
    </row>
    <row r="515" spans="1:5" ht="15">
      <c r="A515" s="495" t="s">
        <v>359</v>
      </c>
      <c r="B515" s="645"/>
      <c r="C515" s="642" t="e">
        <f t="shared" si="38"/>
        <v>#DIV/0!</v>
      </c>
      <c r="D515" s="645"/>
      <c r="E515" s="506" t="e">
        <f t="shared" si="39"/>
        <v>#DIV/0!</v>
      </c>
    </row>
    <row r="516" spans="1:5" ht="15">
      <c r="A516" s="482" t="s">
        <v>336</v>
      </c>
      <c r="B516" s="517"/>
      <c r="C516" s="506" t="e">
        <f t="shared" si="38"/>
        <v>#DIV/0!</v>
      </c>
      <c r="D516" s="517"/>
      <c r="E516" s="506" t="e">
        <f t="shared" si="39"/>
        <v>#DIV/0!</v>
      </c>
    </row>
    <row r="517" spans="1:5" ht="15">
      <c r="A517" s="482" t="s">
        <v>337</v>
      </c>
      <c r="B517" s="518"/>
      <c r="C517" s="506" t="e">
        <f t="shared" si="38"/>
        <v>#DIV/0!</v>
      </c>
      <c r="D517" s="518"/>
      <c r="E517" s="506" t="e">
        <f t="shared" si="39"/>
        <v>#DIV/0!</v>
      </c>
    </row>
    <row r="518" spans="1:5" ht="14.25">
      <c r="A518" s="100" t="s">
        <v>329</v>
      </c>
      <c r="B518" s="380"/>
      <c r="C518" s="506" t="e">
        <f t="shared" si="38"/>
        <v>#DIV/0!</v>
      </c>
      <c r="D518" s="380"/>
      <c r="E518" s="506" t="e">
        <f t="shared" si="39"/>
        <v>#DIV/0!</v>
      </c>
    </row>
    <row r="519" spans="1:5" ht="14.25">
      <c r="A519" s="100" t="s">
        <v>330</v>
      </c>
      <c r="B519" s="380"/>
      <c r="C519" s="506" t="e">
        <f t="shared" si="38"/>
        <v>#DIV/0!</v>
      </c>
      <c r="D519" s="380"/>
      <c r="E519" s="506" t="e">
        <f t="shared" si="39"/>
        <v>#DIV/0!</v>
      </c>
    </row>
    <row r="520" spans="1:5" ht="14.25">
      <c r="A520" s="100" t="s">
        <v>331</v>
      </c>
      <c r="B520" s="380"/>
      <c r="C520" s="506" t="e">
        <f t="shared" si="38"/>
        <v>#DIV/0!</v>
      </c>
      <c r="D520" s="380"/>
      <c r="E520" s="506" t="e">
        <f t="shared" si="39"/>
        <v>#DIV/0!</v>
      </c>
    </row>
    <row r="521" spans="1:5" ht="14.25">
      <c r="A521" s="100" t="s">
        <v>332</v>
      </c>
      <c r="B521" s="380"/>
      <c r="C521" s="506" t="e">
        <f t="shared" si="38"/>
        <v>#DIV/0!</v>
      </c>
      <c r="D521" s="380"/>
      <c r="E521" s="506" t="e">
        <f t="shared" si="39"/>
        <v>#DIV/0!</v>
      </c>
    </row>
    <row r="522" spans="1:5" ht="14.25">
      <c r="A522" s="100" t="s">
        <v>333</v>
      </c>
      <c r="B522" s="380"/>
      <c r="C522" s="162" t="e">
        <f t="shared" si="38"/>
        <v>#DIV/0!</v>
      </c>
      <c r="D522" s="380"/>
      <c r="E522" s="162" t="e">
        <f t="shared" si="39"/>
        <v>#DIV/0!</v>
      </c>
    </row>
    <row r="523" spans="1:5" ht="14.25">
      <c r="A523" s="100" t="s">
        <v>334</v>
      </c>
      <c r="B523" s="380"/>
      <c r="C523" s="162" t="e">
        <f t="shared" si="38"/>
        <v>#DIV/0!</v>
      </c>
      <c r="D523" s="380"/>
      <c r="E523" s="162" t="e">
        <f t="shared" si="39"/>
        <v>#DIV/0!</v>
      </c>
    </row>
    <row r="524" spans="1:5" ht="14.25">
      <c r="A524" s="100" t="s">
        <v>335</v>
      </c>
      <c r="B524" s="380"/>
      <c r="C524" s="162" t="e">
        <f t="shared" si="38"/>
        <v>#DIV/0!</v>
      </c>
      <c r="D524" s="380"/>
      <c r="E524" s="162" t="e">
        <f t="shared" si="39"/>
        <v>#DIV/0!</v>
      </c>
    </row>
    <row r="525" spans="1:5" ht="14.25">
      <c r="A525" s="100" t="s">
        <v>203</v>
      </c>
      <c r="B525" s="380"/>
      <c r="C525" s="162" t="e">
        <f t="shared" si="38"/>
        <v>#DIV/0!</v>
      </c>
      <c r="D525" s="380"/>
      <c r="E525" s="162" t="e">
        <f t="shared" si="39"/>
        <v>#DIV/0!</v>
      </c>
    </row>
    <row r="526" spans="1:5" ht="15">
      <c r="A526" s="634" t="s">
        <v>367</v>
      </c>
      <c r="B526" s="380"/>
      <c r="C526" s="162" t="e">
        <f t="shared" si="38"/>
        <v>#DIV/0!</v>
      </c>
      <c r="D526" s="380"/>
      <c r="E526" s="162" t="e">
        <f t="shared" si="39"/>
        <v>#DIV/0!</v>
      </c>
    </row>
    <row r="527" spans="1:5" ht="15">
      <c r="A527" s="634" t="s">
        <v>356</v>
      </c>
      <c r="B527" s="380"/>
      <c r="C527" s="162" t="e">
        <f t="shared" si="38"/>
        <v>#DIV/0!</v>
      </c>
      <c r="D527" s="380"/>
      <c r="E527" s="162" t="e">
        <f t="shared" si="39"/>
        <v>#DIV/0!</v>
      </c>
    </row>
    <row r="528" spans="1:5" ht="15">
      <c r="A528" s="634" t="s">
        <v>357</v>
      </c>
      <c r="B528" s="380"/>
      <c r="C528" s="162" t="e">
        <f t="shared" si="38"/>
        <v>#DIV/0!</v>
      </c>
      <c r="D528" s="380"/>
      <c r="E528" s="162" t="e">
        <f t="shared" si="39"/>
        <v>#DIV/0!</v>
      </c>
    </row>
    <row r="529" spans="1:5" ht="15">
      <c r="A529" s="634" t="s">
        <v>358</v>
      </c>
      <c r="B529" s="380"/>
      <c r="C529" s="162" t="e">
        <f t="shared" si="38"/>
        <v>#DIV/0!</v>
      </c>
      <c r="D529" s="380"/>
      <c r="E529" s="162" t="e">
        <f t="shared" si="39"/>
        <v>#DIV/0!</v>
      </c>
    </row>
    <row r="530" spans="1:5" ht="15">
      <c r="A530" s="100" t="s">
        <v>363</v>
      </c>
      <c r="B530" s="380"/>
      <c r="C530" s="162" t="e">
        <f t="shared" si="38"/>
        <v>#DIV/0!</v>
      </c>
      <c r="D530" s="380"/>
      <c r="E530" s="162" t="e">
        <f t="shared" si="39"/>
        <v>#DIV/0!</v>
      </c>
    </row>
    <row r="531" spans="1:5" ht="15">
      <c r="A531" s="100" t="s">
        <v>364</v>
      </c>
      <c r="B531" s="380"/>
      <c r="C531" s="162" t="e">
        <f t="shared" si="38"/>
        <v>#DIV/0!</v>
      </c>
      <c r="D531" s="380"/>
      <c r="E531" s="162" t="e">
        <f t="shared" si="39"/>
        <v>#DIV/0!</v>
      </c>
    </row>
    <row r="532" spans="1:5" ht="15">
      <c r="A532" s="100" t="s">
        <v>298</v>
      </c>
      <c r="B532" s="380"/>
      <c r="C532" s="162" t="e">
        <f t="shared" si="38"/>
        <v>#DIV/0!</v>
      </c>
      <c r="D532" s="380"/>
      <c r="E532" s="162" t="e">
        <f t="shared" si="39"/>
        <v>#DIV/0!</v>
      </c>
    </row>
    <row r="533" spans="1:5" ht="15">
      <c r="A533" s="100" t="s">
        <v>299</v>
      </c>
      <c r="B533" s="380"/>
      <c r="C533" s="162" t="e">
        <f t="shared" si="38"/>
        <v>#DIV/0!</v>
      </c>
      <c r="D533" s="380"/>
      <c r="E533" s="162" t="e">
        <f t="shared" si="39"/>
        <v>#DIV/0!</v>
      </c>
    </row>
    <row r="534" spans="1:5" ht="15">
      <c r="A534" s="100" t="s">
        <v>297</v>
      </c>
      <c r="B534" s="380"/>
      <c r="C534" s="162" t="e">
        <f t="shared" si="38"/>
        <v>#DIV/0!</v>
      </c>
      <c r="D534" s="380"/>
      <c r="E534" s="162" t="e">
        <f t="shared" si="39"/>
        <v>#DIV/0!</v>
      </c>
    </row>
    <row r="535" spans="1:5" ht="15">
      <c r="A535" s="100" t="s">
        <v>300</v>
      </c>
      <c r="B535" s="380"/>
      <c r="C535" s="162" t="e">
        <f t="shared" si="38"/>
        <v>#DIV/0!</v>
      </c>
      <c r="D535" s="380"/>
      <c r="E535" s="162" t="e">
        <f t="shared" si="39"/>
        <v>#DIV/0!</v>
      </c>
    </row>
    <row r="536" spans="1:5" ht="13.5" customHeight="1">
      <c r="A536" s="100" t="s">
        <v>361</v>
      </c>
      <c r="B536" s="380"/>
      <c r="C536" s="162" t="e">
        <f t="shared" si="38"/>
        <v>#DIV/0!</v>
      </c>
      <c r="D536" s="380"/>
      <c r="E536" s="162" t="e">
        <f t="shared" si="39"/>
        <v>#DIV/0!</v>
      </c>
    </row>
    <row r="537" spans="1:5" ht="15">
      <c r="A537" s="100" t="s">
        <v>324</v>
      </c>
      <c r="B537" s="380"/>
      <c r="C537" s="162" t="e">
        <f t="shared" si="38"/>
        <v>#DIV/0!</v>
      </c>
      <c r="D537" s="380"/>
      <c r="E537" s="162" t="e">
        <f t="shared" si="39"/>
        <v>#DIV/0!</v>
      </c>
    </row>
    <row r="538" spans="1:5" ht="15">
      <c r="A538" s="100" t="s">
        <v>360</v>
      </c>
      <c r="B538" s="380"/>
      <c r="C538" s="162" t="e">
        <f t="shared" si="38"/>
        <v>#DIV/0!</v>
      </c>
      <c r="D538" s="380"/>
      <c r="E538" s="162" t="e">
        <f t="shared" si="39"/>
        <v>#DIV/0!</v>
      </c>
    </row>
    <row r="539" spans="1:5" ht="15">
      <c r="A539" s="489" t="s">
        <v>322</v>
      </c>
      <c r="B539" s="641"/>
      <c r="C539" s="647" t="e">
        <f t="shared" si="38"/>
        <v>#DIV/0!</v>
      </c>
      <c r="D539" s="641"/>
      <c r="E539" s="162" t="e">
        <f t="shared" si="39"/>
        <v>#DIV/0!</v>
      </c>
    </row>
    <row r="540" spans="1:5" ht="15">
      <c r="A540" s="100" t="s">
        <v>325</v>
      </c>
      <c r="B540" s="380"/>
      <c r="C540" s="162" t="e">
        <f t="shared" si="38"/>
        <v>#DIV/0!</v>
      </c>
      <c r="D540" s="380"/>
      <c r="E540" s="162" t="e">
        <f t="shared" si="39"/>
        <v>#DIV/0!</v>
      </c>
    </row>
    <row r="541" spans="1:5" ht="15">
      <c r="A541" s="100" t="s">
        <v>339</v>
      </c>
      <c r="B541" s="380"/>
      <c r="C541" s="162" t="e">
        <f t="shared" si="38"/>
        <v>#DIV/0!</v>
      </c>
      <c r="D541" s="380"/>
      <c r="E541" s="162" t="e">
        <f t="shared" si="39"/>
        <v>#DIV/0!</v>
      </c>
    </row>
    <row r="542" spans="1:5" ht="15">
      <c r="A542" s="100" t="s">
        <v>362</v>
      </c>
      <c r="B542" s="381"/>
      <c r="C542" s="162" t="e">
        <f t="shared" si="38"/>
        <v>#DIV/0!</v>
      </c>
      <c r="D542" s="381"/>
      <c r="E542" s="162" t="e">
        <f t="shared" si="39"/>
        <v>#DIV/0!</v>
      </c>
    </row>
    <row r="543" spans="1:5" ht="15">
      <c r="A543" s="495" t="s">
        <v>318</v>
      </c>
      <c r="B543" s="643"/>
      <c r="C543" s="647" t="e">
        <f t="shared" si="38"/>
        <v>#DIV/0!</v>
      </c>
      <c r="D543" s="643"/>
      <c r="E543" s="162" t="e">
        <f t="shared" si="39"/>
        <v>#DIV/0!</v>
      </c>
    </row>
    <row r="544" spans="1:5" ht="15">
      <c r="A544" s="450" t="s">
        <v>340</v>
      </c>
      <c r="B544" s="381"/>
      <c r="C544" s="162" t="e">
        <f t="shared" si="38"/>
        <v>#DIV/0!</v>
      </c>
      <c r="D544" s="381"/>
      <c r="E544" s="162" t="e">
        <f t="shared" si="39"/>
        <v>#DIV/0!</v>
      </c>
    </row>
    <row r="545" spans="1:5" ht="15">
      <c r="A545" s="450" t="s">
        <v>341</v>
      </c>
      <c r="B545" s="380"/>
      <c r="C545" s="162" t="e">
        <f aca="true" t="shared" si="40" ref="C545:C561">B545/B$562*100</f>
        <v>#DIV/0!</v>
      </c>
      <c r="D545" s="380"/>
      <c r="E545" s="162" t="e">
        <f aca="true" t="shared" si="41" ref="E545:E561">D545/D$562*100</f>
        <v>#DIV/0!</v>
      </c>
    </row>
    <row r="546" spans="1:5" ht="15">
      <c r="A546" s="450" t="s">
        <v>342</v>
      </c>
      <c r="B546" s="380"/>
      <c r="C546" s="162" t="e">
        <f t="shared" si="40"/>
        <v>#DIV/0!</v>
      </c>
      <c r="D546" s="380"/>
      <c r="E546" s="162" t="e">
        <f t="shared" si="41"/>
        <v>#DIV/0!</v>
      </c>
    </row>
    <row r="547" spans="1:5" ht="15">
      <c r="A547" s="100" t="s">
        <v>343</v>
      </c>
      <c r="B547" s="380"/>
      <c r="C547" s="162" t="e">
        <f t="shared" si="40"/>
        <v>#DIV/0!</v>
      </c>
      <c r="D547" s="380"/>
      <c r="E547" s="162" t="e">
        <f t="shared" si="41"/>
        <v>#DIV/0!</v>
      </c>
    </row>
    <row r="548" spans="1:5" ht="15">
      <c r="A548" s="100" t="s">
        <v>344</v>
      </c>
      <c r="B548" s="380"/>
      <c r="C548" s="162" t="e">
        <f t="shared" si="40"/>
        <v>#DIV/0!</v>
      </c>
      <c r="D548" s="380"/>
      <c r="E548" s="162" t="e">
        <f t="shared" si="41"/>
        <v>#DIV/0!</v>
      </c>
    </row>
    <row r="549" spans="1:5" ht="15">
      <c r="A549" s="495" t="s">
        <v>317</v>
      </c>
      <c r="B549" s="641"/>
      <c r="C549" s="647" t="e">
        <f t="shared" si="40"/>
        <v>#DIV/0!</v>
      </c>
      <c r="D549" s="641"/>
      <c r="E549" s="162" t="e">
        <f t="shared" si="41"/>
        <v>#DIV/0!</v>
      </c>
    </row>
    <row r="550" spans="1:5" ht="15">
      <c r="A550" s="100" t="s">
        <v>345</v>
      </c>
      <c r="B550" s="380"/>
      <c r="C550" s="162" t="e">
        <f t="shared" si="40"/>
        <v>#DIV/0!</v>
      </c>
      <c r="D550" s="380"/>
      <c r="E550" s="162" t="e">
        <f t="shared" si="41"/>
        <v>#DIV/0!</v>
      </c>
    </row>
    <row r="551" spans="1:5" ht="15">
      <c r="A551" s="100" t="s">
        <v>346</v>
      </c>
      <c r="B551" s="380"/>
      <c r="C551" s="162" t="e">
        <f t="shared" si="40"/>
        <v>#DIV/0!</v>
      </c>
      <c r="D551" s="380"/>
      <c r="E551" s="162" t="e">
        <f t="shared" si="41"/>
        <v>#DIV/0!</v>
      </c>
    </row>
    <row r="552" spans="1:5" ht="15">
      <c r="A552" s="100" t="s">
        <v>347</v>
      </c>
      <c r="B552" s="380"/>
      <c r="C552" s="162" t="e">
        <f t="shared" si="40"/>
        <v>#DIV/0!</v>
      </c>
      <c r="D552" s="380"/>
      <c r="E552" s="162" t="e">
        <f t="shared" si="41"/>
        <v>#DIV/0!</v>
      </c>
    </row>
    <row r="553" spans="1:5" ht="15">
      <c r="A553" s="495" t="s">
        <v>319</v>
      </c>
      <c r="B553" s="643"/>
      <c r="C553" s="647" t="e">
        <f t="shared" si="40"/>
        <v>#DIV/0!</v>
      </c>
      <c r="D553" s="643"/>
      <c r="E553" s="162" t="e">
        <f t="shared" si="41"/>
        <v>#DIV/0!</v>
      </c>
    </row>
    <row r="554" spans="1:5" ht="15">
      <c r="A554" s="100" t="s">
        <v>302</v>
      </c>
      <c r="B554" s="381"/>
      <c r="C554" s="162" t="e">
        <f t="shared" si="40"/>
        <v>#DIV/0!</v>
      </c>
      <c r="D554" s="381"/>
      <c r="E554" s="162" t="e">
        <f t="shared" si="41"/>
        <v>#DIV/0!</v>
      </c>
    </row>
    <row r="555" spans="1:5" ht="15">
      <c r="A555" s="100" t="s">
        <v>303</v>
      </c>
      <c r="B555" s="381"/>
      <c r="C555" s="162" t="e">
        <f t="shared" si="40"/>
        <v>#DIV/0!</v>
      </c>
      <c r="D555" s="381"/>
      <c r="E555" s="162" t="e">
        <f t="shared" si="41"/>
        <v>#DIV/0!</v>
      </c>
    </row>
    <row r="556" spans="1:5" ht="15">
      <c r="A556" s="631" t="s">
        <v>350</v>
      </c>
      <c r="B556" s="643"/>
      <c r="C556" s="647" t="e">
        <f t="shared" si="40"/>
        <v>#DIV/0!</v>
      </c>
      <c r="D556" s="643"/>
      <c r="E556" s="162" t="e">
        <f t="shared" si="41"/>
        <v>#DIV/0!</v>
      </c>
    </row>
    <row r="557" spans="1:5" ht="15">
      <c r="A557" s="450" t="s">
        <v>338</v>
      </c>
      <c r="B557" s="381"/>
      <c r="C557" s="162" t="e">
        <f t="shared" si="40"/>
        <v>#DIV/0!</v>
      </c>
      <c r="D557" s="381"/>
      <c r="E557" s="162" t="e">
        <f t="shared" si="41"/>
        <v>#DIV/0!</v>
      </c>
    </row>
    <row r="558" spans="1:5" ht="15">
      <c r="A558" s="450" t="s">
        <v>351</v>
      </c>
      <c r="B558" s="381"/>
      <c r="C558" s="162" t="e">
        <f t="shared" si="40"/>
        <v>#DIV/0!</v>
      </c>
      <c r="D558" s="381"/>
      <c r="E558" s="162" t="e">
        <f t="shared" si="41"/>
        <v>#DIV/0!</v>
      </c>
    </row>
    <row r="559" spans="1:5" ht="15">
      <c r="A559" s="482" t="s">
        <v>327</v>
      </c>
      <c r="B559" s="381"/>
      <c r="C559" s="162" t="e">
        <f t="shared" si="40"/>
        <v>#DIV/0!</v>
      </c>
      <c r="D559" s="381"/>
      <c r="E559" s="162" t="e">
        <f t="shared" si="41"/>
        <v>#DIV/0!</v>
      </c>
    </row>
    <row r="560" spans="1:5" ht="15">
      <c r="A560" s="482" t="s">
        <v>328</v>
      </c>
      <c r="B560" s="381"/>
      <c r="C560" s="162" t="e">
        <f t="shared" si="40"/>
        <v>#DIV/0!</v>
      </c>
      <c r="D560" s="381"/>
      <c r="E560" s="162" t="e">
        <f t="shared" si="41"/>
        <v>#DIV/0!</v>
      </c>
    </row>
    <row r="561" spans="1:5" ht="15" thickBot="1">
      <c r="A561" s="502" t="s">
        <v>349</v>
      </c>
      <c r="B561" s="381"/>
      <c r="C561" s="162" t="e">
        <f t="shared" si="40"/>
        <v>#DIV/0!</v>
      </c>
      <c r="D561" s="381"/>
      <c r="E561" s="162" t="e">
        <f t="shared" si="41"/>
        <v>#DIV/0!</v>
      </c>
    </row>
    <row r="562" spans="1:5" ht="16.5" thickBot="1">
      <c r="A562" s="610" t="s">
        <v>284</v>
      </c>
      <c r="B562" s="613">
        <f>SUM(B513:B561)</f>
        <v>0</v>
      </c>
      <c r="C562" s="76"/>
      <c r="D562" s="613">
        <f>SUM(D513:D561)</f>
        <v>0</v>
      </c>
      <c r="E562" s="76"/>
    </row>
    <row r="563" spans="1:5" ht="16.5" thickBot="1">
      <c r="A563" s="500" t="s">
        <v>315</v>
      </c>
      <c r="B563" s="497">
        <f>SUM('Plan2 - UTI'!C181:C184)</f>
        <v>0</v>
      </c>
      <c r="D563" s="499">
        <f>'Plan2 - UTI'!C185</f>
        <v>0</v>
      </c>
      <c r="E563" s="76"/>
    </row>
    <row r="564" spans="1:5" ht="15" thickBot="1">
      <c r="A564" s="21"/>
      <c r="B564" s="77"/>
      <c r="C564" s="76"/>
      <c r="D564" s="77"/>
      <c r="E564" s="76"/>
    </row>
    <row r="565" spans="1:5" ht="16.5" thickBot="1">
      <c r="A565" s="609" t="s">
        <v>49</v>
      </c>
      <c r="B565" s="622" t="s">
        <v>82</v>
      </c>
      <c r="C565" s="623"/>
      <c r="D565" s="624" t="s">
        <v>92</v>
      </c>
      <c r="E565" s="625"/>
    </row>
    <row r="566" spans="1:5" ht="45.75" thickBot="1">
      <c r="A566" s="97" t="s">
        <v>280</v>
      </c>
      <c r="B566" s="86" t="s">
        <v>281</v>
      </c>
      <c r="C566" s="86" t="s">
        <v>282</v>
      </c>
      <c r="D566" s="86" t="s">
        <v>283</v>
      </c>
      <c r="E566" s="86" t="s">
        <v>282</v>
      </c>
    </row>
    <row r="567" spans="1:5" ht="15">
      <c r="A567" s="99" t="s">
        <v>320</v>
      </c>
      <c r="B567" s="516"/>
      <c r="C567" s="379" t="e">
        <f aca="true" t="shared" si="42" ref="C567:C598">B567/B$616*100</f>
        <v>#DIV/0!</v>
      </c>
      <c r="D567" s="516"/>
      <c r="E567" s="379" t="e">
        <f aca="true" t="shared" si="43" ref="E567:E598">D567/D$616*100</f>
        <v>#DIV/0!</v>
      </c>
    </row>
    <row r="568" spans="1:5" ht="15">
      <c r="A568" s="100" t="s">
        <v>321</v>
      </c>
      <c r="B568" s="517"/>
      <c r="C568" s="506" t="e">
        <f t="shared" si="42"/>
        <v>#DIV/0!</v>
      </c>
      <c r="D568" s="517"/>
      <c r="E568" s="506" t="e">
        <f t="shared" si="43"/>
        <v>#DIV/0!</v>
      </c>
    </row>
    <row r="569" spans="1:5" ht="15">
      <c r="A569" s="495" t="s">
        <v>359</v>
      </c>
      <c r="B569" s="645"/>
      <c r="C569" s="642" t="e">
        <f t="shared" si="42"/>
        <v>#DIV/0!</v>
      </c>
      <c r="D569" s="645"/>
      <c r="E569" s="506" t="e">
        <f t="shared" si="43"/>
        <v>#DIV/0!</v>
      </c>
    </row>
    <row r="570" spans="1:5" ht="15">
      <c r="A570" s="482" t="s">
        <v>336</v>
      </c>
      <c r="B570" s="517"/>
      <c r="C570" s="506" t="e">
        <f t="shared" si="42"/>
        <v>#DIV/0!</v>
      </c>
      <c r="D570" s="517"/>
      <c r="E570" s="506" t="e">
        <f t="shared" si="43"/>
        <v>#DIV/0!</v>
      </c>
    </row>
    <row r="571" spans="1:5" ht="15">
      <c r="A571" s="482" t="s">
        <v>337</v>
      </c>
      <c r="B571" s="518"/>
      <c r="C571" s="506" t="e">
        <f t="shared" si="42"/>
        <v>#DIV/0!</v>
      </c>
      <c r="D571" s="518"/>
      <c r="E571" s="506" t="e">
        <f t="shared" si="43"/>
        <v>#DIV/0!</v>
      </c>
    </row>
    <row r="572" spans="1:5" ht="14.25">
      <c r="A572" s="100" t="s">
        <v>329</v>
      </c>
      <c r="B572" s="380"/>
      <c r="C572" s="506" t="e">
        <f t="shared" si="42"/>
        <v>#DIV/0!</v>
      </c>
      <c r="D572" s="380"/>
      <c r="E572" s="506" t="e">
        <f t="shared" si="43"/>
        <v>#DIV/0!</v>
      </c>
    </row>
    <row r="573" spans="1:5" ht="14.25">
      <c r="A573" s="100" t="s">
        <v>330</v>
      </c>
      <c r="B573" s="380"/>
      <c r="C573" s="506" t="e">
        <f t="shared" si="42"/>
        <v>#DIV/0!</v>
      </c>
      <c r="D573" s="380"/>
      <c r="E573" s="506" t="e">
        <f t="shared" si="43"/>
        <v>#DIV/0!</v>
      </c>
    </row>
    <row r="574" spans="1:5" ht="14.25">
      <c r="A574" s="100" t="s">
        <v>331</v>
      </c>
      <c r="B574" s="380"/>
      <c r="C574" s="506" t="e">
        <f t="shared" si="42"/>
        <v>#DIV/0!</v>
      </c>
      <c r="D574" s="380"/>
      <c r="E574" s="506" t="e">
        <f t="shared" si="43"/>
        <v>#DIV/0!</v>
      </c>
    </row>
    <row r="575" spans="1:5" ht="14.25">
      <c r="A575" s="100" t="s">
        <v>332</v>
      </c>
      <c r="B575" s="380"/>
      <c r="C575" s="506" t="e">
        <f t="shared" si="42"/>
        <v>#DIV/0!</v>
      </c>
      <c r="D575" s="380"/>
      <c r="E575" s="506" t="e">
        <f t="shared" si="43"/>
        <v>#DIV/0!</v>
      </c>
    </row>
    <row r="576" spans="1:5" ht="14.25">
      <c r="A576" s="100" t="s">
        <v>333</v>
      </c>
      <c r="B576" s="380"/>
      <c r="C576" s="506" t="e">
        <f t="shared" si="42"/>
        <v>#DIV/0!</v>
      </c>
      <c r="D576" s="380"/>
      <c r="E576" s="506" t="e">
        <f t="shared" si="43"/>
        <v>#DIV/0!</v>
      </c>
    </row>
    <row r="577" spans="1:5" ht="14.25">
      <c r="A577" s="100" t="s">
        <v>334</v>
      </c>
      <c r="B577" s="380"/>
      <c r="C577" s="506" t="e">
        <f t="shared" si="42"/>
        <v>#DIV/0!</v>
      </c>
      <c r="D577" s="380"/>
      <c r="E577" s="506" t="e">
        <f t="shared" si="43"/>
        <v>#DIV/0!</v>
      </c>
    </row>
    <row r="578" spans="1:5" ht="14.25">
      <c r="A578" s="100" t="s">
        <v>335</v>
      </c>
      <c r="B578" s="380"/>
      <c r="C578" s="162" t="e">
        <f t="shared" si="42"/>
        <v>#DIV/0!</v>
      </c>
      <c r="D578" s="380"/>
      <c r="E578" s="162" t="e">
        <f t="shared" si="43"/>
        <v>#DIV/0!</v>
      </c>
    </row>
    <row r="579" spans="1:5" ht="14.25">
      <c r="A579" s="100" t="s">
        <v>203</v>
      </c>
      <c r="B579" s="380"/>
      <c r="C579" s="162" t="e">
        <f t="shared" si="42"/>
        <v>#DIV/0!</v>
      </c>
      <c r="D579" s="380"/>
      <c r="E579" s="162" t="e">
        <f t="shared" si="43"/>
        <v>#DIV/0!</v>
      </c>
    </row>
    <row r="580" spans="1:5" ht="15">
      <c r="A580" s="634" t="s">
        <v>367</v>
      </c>
      <c r="B580" s="380"/>
      <c r="C580" s="162" t="e">
        <f t="shared" si="42"/>
        <v>#DIV/0!</v>
      </c>
      <c r="D580" s="380"/>
      <c r="E580" s="162" t="e">
        <f t="shared" si="43"/>
        <v>#DIV/0!</v>
      </c>
    </row>
    <row r="581" spans="1:5" ht="15">
      <c r="A581" s="634" t="s">
        <v>356</v>
      </c>
      <c r="B581" s="380"/>
      <c r="C581" s="162" t="e">
        <f t="shared" si="42"/>
        <v>#DIV/0!</v>
      </c>
      <c r="D581" s="380"/>
      <c r="E581" s="162" t="e">
        <f t="shared" si="43"/>
        <v>#DIV/0!</v>
      </c>
    </row>
    <row r="582" spans="1:5" ht="15">
      <c r="A582" s="634" t="s">
        <v>357</v>
      </c>
      <c r="B582" s="380"/>
      <c r="C582" s="162" t="e">
        <f t="shared" si="42"/>
        <v>#DIV/0!</v>
      </c>
      <c r="D582" s="380"/>
      <c r="E582" s="162" t="e">
        <f t="shared" si="43"/>
        <v>#DIV/0!</v>
      </c>
    </row>
    <row r="583" spans="1:5" ht="15">
      <c r="A583" s="634" t="s">
        <v>358</v>
      </c>
      <c r="B583" s="380"/>
      <c r="C583" s="162" t="e">
        <f t="shared" si="42"/>
        <v>#DIV/0!</v>
      </c>
      <c r="D583" s="380"/>
      <c r="E583" s="162" t="e">
        <f t="shared" si="43"/>
        <v>#DIV/0!</v>
      </c>
    </row>
    <row r="584" spans="1:5" ht="15">
      <c r="A584" s="100" t="s">
        <v>363</v>
      </c>
      <c r="B584" s="380"/>
      <c r="C584" s="162" t="e">
        <f t="shared" si="42"/>
        <v>#DIV/0!</v>
      </c>
      <c r="D584" s="380"/>
      <c r="E584" s="162" t="e">
        <f t="shared" si="43"/>
        <v>#DIV/0!</v>
      </c>
    </row>
    <row r="585" spans="1:5" ht="15">
      <c r="A585" s="100" t="s">
        <v>364</v>
      </c>
      <c r="B585" s="380"/>
      <c r="C585" s="162" t="e">
        <f t="shared" si="42"/>
        <v>#DIV/0!</v>
      </c>
      <c r="D585" s="380"/>
      <c r="E585" s="162" t="e">
        <f t="shared" si="43"/>
        <v>#DIV/0!</v>
      </c>
    </row>
    <row r="586" spans="1:5" ht="15">
      <c r="A586" s="100" t="s">
        <v>298</v>
      </c>
      <c r="B586" s="380"/>
      <c r="C586" s="162" t="e">
        <f t="shared" si="42"/>
        <v>#DIV/0!</v>
      </c>
      <c r="D586" s="380"/>
      <c r="E586" s="162" t="e">
        <f t="shared" si="43"/>
        <v>#DIV/0!</v>
      </c>
    </row>
    <row r="587" spans="1:5" ht="15">
      <c r="A587" s="100" t="s">
        <v>299</v>
      </c>
      <c r="B587" s="380"/>
      <c r="C587" s="162" t="e">
        <f t="shared" si="42"/>
        <v>#DIV/0!</v>
      </c>
      <c r="D587" s="380"/>
      <c r="E587" s="162" t="e">
        <f t="shared" si="43"/>
        <v>#DIV/0!</v>
      </c>
    </row>
    <row r="588" spans="1:5" ht="15">
      <c r="A588" s="100" t="s">
        <v>297</v>
      </c>
      <c r="B588" s="380"/>
      <c r="C588" s="162" t="e">
        <f t="shared" si="42"/>
        <v>#DIV/0!</v>
      </c>
      <c r="D588" s="380"/>
      <c r="E588" s="162" t="e">
        <f t="shared" si="43"/>
        <v>#DIV/0!</v>
      </c>
    </row>
    <row r="589" spans="1:5" ht="15">
      <c r="A589" s="100" t="s">
        <v>300</v>
      </c>
      <c r="B589" s="380"/>
      <c r="C589" s="162" t="e">
        <f t="shared" si="42"/>
        <v>#DIV/0!</v>
      </c>
      <c r="D589" s="380"/>
      <c r="E589" s="162" t="e">
        <f t="shared" si="43"/>
        <v>#DIV/0!</v>
      </c>
    </row>
    <row r="590" spans="1:5" ht="13.5" customHeight="1">
      <c r="A590" s="100" t="s">
        <v>361</v>
      </c>
      <c r="B590" s="380"/>
      <c r="C590" s="162" t="e">
        <f t="shared" si="42"/>
        <v>#DIV/0!</v>
      </c>
      <c r="D590" s="380"/>
      <c r="E590" s="162" t="e">
        <f t="shared" si="43"/>
        <v>#DIV/0!</v>
      </c>
    </row>
    <row r="591" spans="1:5" ht="15">
      <c r="A591" s="100" t="s">
        <v>324</v>
      </c>
      <c r="B591" s="380"/>
      <c r="C591" s="162" t="e">
        <f t="shared" si="42"/>
        <v>#DIV/0!</v>
      </c>
      <c r="D591" s="380"/>
      <c r="E591" s="162" t="e">
        <f t="shared" si="43"/>
        <v>#DIV/0!</v>
      </c>
    </row>
    <row r="592" spans="1:5" ht="15">
      <c r="A592" s="100" t="s">
        <v>360</v>
      </c>
      <c r="B592" s="380"/>
      <c r="C592" s="162" t="e">
        <f t="shared" si="42"/>
        <v>#DIV/0!</v>
      </c>
      <c r="D592" s="380"/>
      <c r="E592" s="162" t="e">
        <f t="shared" si="43"/>
        <v>#DIV/0!</v>
      </c>
    </row>
    <row r="593" spans="1:5" ht="15">
      <c r="A593" s="489" t="s">
        <v>322</v>
      </c>
      <c r="B593" s="641"/>
      <c r="C593" s="647" t="e">
        <f t="shared" si="42"/>
        <v>#DIV/0!</v>
      </c>
      <c r="D593" s="641"/>
      <c r="E593" s="162" t="e">
        <f t="shared" si="43"/>
        <v>#DIV/0!</v>
      </c>
    </row>
    <row r="594" spans="1:5" ht="15">
      <c r="A594" s="100" t="s">
        <v>325</v>
      </c>
      <c r="B594" s="380"/>
      <c r="C594" s="162" t="e">
        <f t="shared" si="42"/>
        <v>#DIV/0!</v>
      </c>
      <c r="D594" s="380"/>
      <c r="E594" s="162" t="e">
        <f t="shared" si="43"/>
        <v>#DIV/0!</v>
      </c>
    </row>
    <row r="595" spans="1:5" ht="15">
      <c r="A595" s="100" t="s">
        <v>339</v>
      </c>
      <c r="B595" s="380"/>
      <c r="C595" s="162" t="e">
        <f t="shared" si="42"/>
        <v>#DIV/0!</v>
      </c>
      <c r="D595" s="380"/>
      <c r="E595" s="162" t="e">
        <f t="shared" si="43"/>
        <v>#DIV/0!</v>
      </c>
    </row>
    <row r="596" spans="1:5" ht="15">
      <c r="A596" s="100" t="s">
        <v>362</v>
      </c>
      <c r="B596" s="381"/>
      <c r="C596" s="162" t="e">
        <f t="shared" si="42"/>
        <v>#DIV/0!</v>
      </c>
      <c r="D596" s="381"/>
      <c r="E596" s="162" t="e">
        <f t="shared" si="43"/>
        <v>#DIV/0!</v>
      </c>
    </row>
    <row r="597" spans="1:5" ht="15">
      <c r="A597" s="495" t="s">
        <v>318</v>
      </c>
      <c r="B597" s="643"/>
      <c r="C597" s="647" t="e">
        <f t="shared" si="42"/>
        <v>#DIV/0!</v>
      </c>
      <c r="D597" s="643"/>
      <c r="E597" s="162" t="e">
        <f t="shared" si="43"/>
        <v>#DIV/0!</v>
      </c>
    </row>
    <row r="598" spans="1:5" ht="15">
      <c r="A598" s="450" t="s">
        <v>340</v>
      </c>
      <c r="B598" s="381"/>
      <c r="C598" s="162" t="e">
        <f t="shared" si="42"/>
        <v>#DIV/0!</v>
      </c>
      <c r="D598" s="381"/>
      <c r="E598" s="162" t="e">
        <f t="shared" si="43"/>
        <v>#DIV/0!</v>
      </c>
    </row>
    <row r="599" spans="1:5" ht="15">
      <c r="A599" s="450" t="s">
        <v>341</v>
      </c>
      <c r="B599" s="380"/>
      <c r="C599" s="162" t="e">
        <f aca="true" t="shared" si="44" ref="C599:C615">B599/B$616*100</f>
        <v>#DIV/0!</v>
      </c>
      <c r="D599" s="380"/>
      <c r="E599" s="162" t="e">
        <f aca="true" t="shared" si="45" ref="E599:E615">D599/D$616*100</f>
        <v>#DIV/0!</v>
      </c>
    </row>
    <row r="600" spans="1:5" ht="15">
      <c r="A600" s="450" t="s">
        <v>342</v>
      </c>
      <c r="B600" s="380"/>
      <c r="C600" s="162" t="e">
        <f t="shared" si="44"/>
        <v>#DIV/0!</v>
      </c>
      <c r="D600" s="380"/>
      <c r="E600" s="162" t="e">
        <f t="shared" si="45"/>
        <v>#DIV/0!</v>
      </c>
    </row>
    <row r="601" spans="1:5" ht="15">
      <c r="A601" s="100" t="s">
        <v>343</v>
      </c>
      <c r="B601" s="380"/>
      <c r="C601" s="162" t="e">
        <f t="shared" si="44"/>
        <v>#DIV/0!</v>
      </c>
      <c r="D601" s="380"/>
      <c r="E601" s="162" t="e">
        <f t="shared" si="45"/>
        <v>#DIV/0!</v>
      </c>
    </row>
    <row r="602" spans="1:5" ht="15">
      <c r="A602" s="100" t="s">
        <v>344</v>
      </c>
      <c r="B602" s="380"/>
      <c r="C602" s="162" t="e">
        <f t="shared" si="44"/>
        <v>#DIV/0!</v>
      </c>
      <c r="D602" s="380"/>
      <c r="E602" s="162" t="e">
        <f t="shared" si="45"/>
        <v>#DIV/0!</v>
      </c>
    </row>
    <row r="603" spans="1:5" ht="15">
      <c r="A603" s="495" t="s">
        <v>317</v>
      </c>
      <c r="B603" s="641"/>
      <c r="C603" s="647" t="e">
        <f t="shared" si="44"/>
        <v>#DIV/0!</v>
      </c>
      <c r="D603" s="641"/>
      <c r="E603" s="162" t="e">
        <f t="shared" si="45"/>
        <v>#DIV/0!</v>
      </c>
    </row>
    <row r="604" spans="1:5" ht="15">
      <c r="A604" s="100" t="s">
        <v>345</v>
      </c>
      <c r="B604" s="380"/>
      <c r="C604" s="162" t="e">
        <f t="shared" si="44"/>
        <v>#DIV/0!</v>
      </c>
      <c r="D604" s="380"/>
      <c r="E604" s="162" t="e">
        <f t="shared" si="45"/>
        <v>#DIV/0!</v>
      </c>
    </row>
    <row r="605" spans="1:5" ht="15">
      <c r="A605" s="100" t="s">
        <v>346</v>
      </c>
      <c r="B605" s="380"/>
      <c r="C605" s="162" t="e">
        <f t="shared" si="44"/>
        <v>#DIV/0!</v>
      </c>
      <c r="D605" s="380"/>
      <c r="E605" s="162" t="e">
        <f t="shared" si="45"/>
        <v>#DIV/0!</v>
      </c>
    </row>
    <row r="606" spans="1:5" ht="15">
      <c r="A606" s="100" t="s">
        <v>347</v>
      </c>
      <c r="B606" s="380"/>
      <c r="C606" s="162" t="e">
        <f t="shared" si="44"/>
        <v>#DIV/0!</v>
      </c>
      <c r="D606" s="380"/>
      <c r="E606" s="162" t="e">
        <f t="shared" si="45"/>
        <v>#DIV/0!</v>
      </c>
    </row>
    <row r="607" spans="1:5" ht="15">
      <c r="A607" s="495" t="s">
        <v>319</v>
      </c>
      <c r="B607" s="643"/>
      <c r="C607" s="647" t="e">
        <f t="shared" si="44"/>
        <v>#DIV/0!</v>
      </c>
      <c r="D607" s="643"/>
      <c r="E607" s="162" t="e">
        <f t="shared" si="45"/>
        <v>#DIV/0!</v>
      </c>
    </row>
    <row r="608" spans="1:5" ht="15">
      <c r="A608" s="100" t="s">
        <v>302</v>
      </c>
      <c r="B608" s="381"/>
      <c r="C608" s="162" t="e">
        <f t="shared" si="44"/>
        <v>#DIV/0!</v>
      </c>
      <c r="D608" s="381"/>
      <c r="E608" s="162" t="e">
        <f t="shared" si="45"/>
        <v>#DIV/0!</v>
      </c>
    </row>
    <row r="609" spans="1:5" ht="15">
      <c r="A609" s="100" t="s">
        <v>303</v>
      </c>
      <c r="B609" s="381"/>
      <c r="C609" s="162" t="e">
        <f t="shared" si="44"/>
        <v>#DIV/0!</v>
      </c>
      <c r="D609" s="381"/>
      <c r="E609" s="162" t="e">
        <f t="shared" si="45"/>
        <v>#DIV/0!</v>
      </c>
    </row>
    <row r="610" spans="1:5" ht="15">
      <c r="A610" s="631" t="s">
        <v>350</v>
      </c>
      <c r="B610" s="643"/>
      <c r="C610" s="647" t="e">
        <f t="shared" si="44"/>
        <v>#DIV/0!</v>
      </c>
      <c r="D610" s="643"/>
      <c r="E610" s="162" t="e">
        <f t="shared" si="45"/>
        <v>#DIV/0!</v>
      </c>
    </row>
    <row r="611" spans="1:5" ht="15">
      <c r="A611" s="450" t="s">
        <v>338</v>
      </c>
      <c r="B611" s="381"/>
      <c r="C611" s="162" t="e">
        <f t="shared" si="44"/>
        <v>#DIV/0!</v>
      </c>
      <c r="D611" s="381"/>
      <c r="E611" s="162" t="e">
        <f t="shared" si="45"/>
        <v>#DIV/0!</v>
      </c>
    </row>
    <row r="612" spans="1:5" ht="15">
      <c r="A612" s="450" t="s">
        <v>351</v>
      </c>
      <c r="B612" s="381"/>
      <c r="C612" s="162" t="e">
        <f t="shared" si="44"/>
        <v>#DIV/0!</v>
      </c>
      <c r="D612" s="381"/>
      <c r="E612" s="162" t="e">
        <f t="shared" si="45"/>
        <v>#DIV/0!</v>
      </c>
    </row>
    <row r="613" spans="1:5" ht="15">
      <c r="A613" s="482" t="s">
        <v>327</v>
      </c>
      <c r="B613" s="381"/>
      <c r="C613" s="162" t="e">
        <f t="shared" si="44"/>
        <v>#DIV/0!</v>
      </c>
      <c r="D613" s="381"/>
      <c r="E613" s="162" t="e">
        <f t="shared" si="45"/>
        <v>#DIV/0!</v>
      </c>
    </row>
    <row r="614" spans="1:5" ht="15">
      <c r="A614" s="482" t="s">
        <v>328</v>
      </c>
      <c r="B614" s="381"/>
      <c r="C614" s="162" t="e">
        <f t="shared" si="44"/>
        <v>#DIV/0!</v>
      </c>
      <c r="D614" s="381"/>
      <c r="E614" s="162" t="e">
        <f t="shared" si="45"/>
        <v>#DIV/0!</v>
      </c>
    </row>
    <row r="615" spans="1:5" ht="15" thickBot="1">
      <c r="A615" s="502" t="s">
        <v>349</v>
      </c>
      <c r="B615" s="381"/>
      <c r="C615" s="162" t="e">
        <f t="shared" si="44"/>
        <v>#DIV/0!</v>
      </c>
      <c r="D615" s="381"/>
      <c r="E615" s="162" t="e">
        <f t="shared" si="45"/>
        <v>#DIV/0!</v>
      </c>
    </row>
    <row r="616" spans="1:5" ht="16.5" thickBot="1">
      <c r="A616" s="610" t="s">
        <v>284</v>
      </c>
      <c r="B616" s="613">
        <f>SUM(B567:B615)</f>
        <v>0</v>
      </c>
      <c r="C616" s="76"/>
      <c r="D616" s="613">
        <f>SUM(D567:D615)</f>
        <v>0</v>
      </c>
      <c r="E616" s="76"/>
    </row>
    <row r="617" spans="1:5" ht="16.5" thickBot="1">
      <c r="A617" s="500" t="s">
        <v>315</v>
      </c>
      <c r="B617" s="497">
        <f>SUM('Plan2 - UTI'!C198:C201)</f>
        <v>0</v>
      </c>
      <c r="D617" s="499">
        <f>'Plan2 - UTI'!C202</f>
        <v>0</v>
      </c>
      <c r="E617" s="76"/>
    </row>
    <row r="618" spans="1:5" ht="15" thickBot="1">
      <c r="A618" s="21"/>
      <c r="B618" s="77"/>
      <c r="C618" s="76"/>
      <c r="D618" s="77"/>
      <c r="E618" s="76"/>
    </row>
    <row r="619" spans="1:5" ht="16.5" thickBot="1">
      <c r="A619" s="609" t="s">
        <v>201</v>
      </c>
      <c r="B619" s="622" t="s">
        <v>82</v>
      </c>
      <c r="C619" s="623"/>
      <c r="D619" s="624" t="s">
        <v>92</v>
      </c>
      <c r="E619" s="625"/>
    </row>
    <row r="620" spans="1:5" ht="45.75" thickBot="1">
      <c r="A620" s="97" t="s">
        <v>280</v>
      </c>
      <c r="B620" s="86" t="s">
        <v>281</v>
      </c>
      <c r="C620" s="86" t="s">
        <v>282</v>
      </c>
      <c r="D620" s="86" t="s">
        <v>283</v>
      </c>
      <c r="E620" s="86" t="s">
        <v>282</v>
      </c>
    </row>
    <row r="621" spans="1:5" ht="15">
      <c r="A621" s="99" t="s">
        <v>320</v>
      </c>
      <c r="B621" s="516"/>
      <c r="C621" s="379" t="e">
        <f aca="true" t="shared" si="46" ref="C621:C652">B621/B$670*100</f>
        <v>#DIV/0!</v>
      </c>
      <c r="D621" s="516"/>
      <c r="E621" s="379" t="e">
        <f aca="true" t="shared" si="47" ref="E621:E652">D621/D$670*100</f>
        <v>#DIV/0!</v>
      </c>
    </row>
    <row r="622" spans="1:5" ht="15">
      <c r="A622" s="100" t="s">
        <v>321</v>
      </c>
      <c r="B622" s="517"/>
      <c r="C622" s="506" t="e">
        <f t="shared" si="46"/>
        <v>#DIV/0!</v>
      </c>
      <c r="D622" s="517"/>
      <c r="E622" s="506" t="e">
        <f t="shared" si="47"/>
        <v>#DIV/0!</v>
      </c>
    </row>
    <row r="623" spans="1:5" ht="15">
      <c r="A623" s="495" t="s">
        <v>359</v>
      </c>
      <c r="B623" s="645"/>
      <c r="C623" s="642" t="e">
        <f t="shared" si="46"/>
        <v>#DIV/0!</v>
      </c>
      <c r="D623" s="645"/>
      <c r="E623" s="506" t="e">
        <f t="shared" si="47"/>
        <v>#DIV/0!</v>
      </c>
    </row>
    <row r="624" spans="1:5" ht="15">
      <c r="A624" s="482" t="s">
        <v>336</v>
      </c>
      <c r="B624" s="517"/>
      <c r="C624" s="506" t="e">
        <f t="shared" si="46"/>
        <v>#DIV/0!</v>
      </c>
      <c r="D624" s="517"/>
      <c r="E624" s="506" t="e">
        <f t="shared" si="47"/>
        <v>#DIV/0!</v>
      </c>
    </row>
    <row r="625" spans="1:6" ht="15">
      <c r="A625" s="482" t="s">
        <v>337</v>
      </c>
      <c r="B625" s="518"/>
      <c r="C625" s="506" t="e">
        <f t="shared" si="46"/>
        <v>#DIV/0!</v>
      </c>
      <c r="D625" s="518"/>
      <c r="E625" s="506" t="e">
        <f t="shared" si="47"/>
        <v>#DIV/0!</v>
      </c>
      <c r="F625" s="451"/>
    </row>
    <row r="626" spans="1:6" ht="14.25">
      <c r="A626" s="100" t="s">
        <v>329</v>
      </c>
      <c r="B626" s="380"/>
      <c r="C626" s="506" t="e">
        <f t="shared" si="46"/>
        <v>#DIV/0!</v>
      </c>
      <c r="D626" s="380"/>
      <c r="E626" s="506" t="e">
        <f t="shared" si="47"/>
        <v>#DIV/0!</v>
      </c>
      <c r="F626" s="451"/>
    </row>
    <row r="627" spans="1:6" ht="14.25">
      <c r="A627" s="100" t="s">
        <v>330</v>
      </c>
      <c r="B627" s="380"/>
      <c r="C627" s="506" t="e">
        <f t="shared" si="46"/>
        <v>#DIV/0!</v>
      </c>
      <c r="D627" s="380"/>
      <c r="E627" s="506" t="e">
        <f t="shared" si="47"/>
        <v>#DIV/0!</v>
      </c>
      <c r="F627" s="451"/>
    </row>
    <row r="628" spans="1:6" ht="14.25">
      <c r="A628" s="100" t="s">
        <v>331</v>
      </c>
      <c r="B628" s="380"/>
      <c r="C628" s="506" t="e">
        <f t="shared" si="46"/>
        <v>#DIV/0!</v>
      </c>
      <c r="D628" s="380"/>
      <c r="E628" s="506" t="e">
        <f t="shared" si="47"/>
        <v>#DIV/0!</v>
      </c>
      <c r="F628" s="451"/>
    </row>
    <row r="629" spans="1:6" ht="14.25">
      <c r="A629" s="100" t="s">
        <v>332</v>
      </c>
      <c r="B629" s="380"/>
      <c r="C629" s="506" t="e">
        <f t="shared" si="46"/>
        <v>#DIV/0!</v>
      </c>
      <c r="D629" s="380"/>
      <c r="E629" s="506" t="e">
        <f t="shared" si="47"/>
        <v>#DIV/0!</v>
      </c>
      <c r="F629" s="451"/>
    </row>
    <row r="630" spans="1:6" ht="14.25">
      <c r="A630" s="100" t="s">
        <v>333</v>
      </c>
      <c r="B630" s="380"/>
      <c r="C630" s="506" t="e">
        <f t="shared" si="46"/>
        <v>#DIV/0!</v>
      </c>
      <c r="D630" s="380"/>
      <c r="E630" s="506" t="e">
        <f t="shared" si="47"/>
        <v>#DIV/0!</v>
      </c>
      <c r="F630" s="451"/>
    </row>
    <row r="631" spans="1:6" ht="14.25">
      <c r="A631" s="100" t="s">
        <v>334</v>
      </c>
      <c r="B631" s="380"/>
      <c r="C631" s="506" t="e">
        <f t="shared" si="46"/>
        <v>#DIV/0!</v>
      </c>
      <c r="D631" s="380"/>
      <c r="E631" s="506" t="e">
        <f t="shared" si="47"/>
        <v>#DIV/0!</v>
      </c>
      <c r="F631" s="451"/>
    </row>
    <row r="632" spans="1:6" ht="14.25">
      <c r="A632" s="100" t="s">
        <v>335</v>
      </c>
      <c r="B632" s="380"/>
      <c r="C632" s="506" t="e">
        <f t="shared" si="46"/>
        <v>#DIV/0!</v>
      </c>
      <c r="D632" s="380"/>
      <c r="E632" s="506" t="e">
        <f t="shared" si="47"/>
        <v>#DIV/0!</v>
      </c>
      <c r="F632" s="451"/>
    </row>
    <row r="633" spans="1:6" ht="14.25">
      <c r="A633" s="100" t="s">
        <v>203</v>
      </c>
      <c r="B633" s="380"/>
      <c r="C633" s="506" t="e">
        <f t="shared" si="46"/>
        <v>#DIV/0!</v>
      </c>
      <c r="D633" s="380"/>
      <c r="E633" s="506" t="e">
        <f t="shared" si="47"/>
        <v>#DIV/0!</v>
      </c>
      <c r="F633" s="451"/>
    </row>
    <row r="634" spans="1:6" ht="15">
      <c r="A634" s="634" t="s">
        <v>367</v>
      </c>
      <c r="B634" s="380"/>
      <c r="C634" s="506" t="e">
        <f t="shared" si="46"/>
        <v>#DIV/0!</v>
      </c>
      <c r="D634" s="380"/>
      <c r="E634" s="506" t="e">
        <f t="shared" si="47"/>
        <v>#DIV/0!</v>
      </c>
      <c r="F634" s="451"/>
    </row>
    <row r="635" spans="1:6" ht="15">
      <c r="A635" s="634" t="s">
        <v>356</v>
      </c>
      <c r="B635" s="380"/>
      <c r="C635" s="162" t="e">
        <f t="shared" si="46"/>
        <v>#DIV/0!</v>
      </c>
      <c r="D635" s="380"/>
      <c r="E635" s="162" t="e">
        <f t="shared" si="47"/>
        <v>#DIV/0!</v>
      </c>
      <c r="F635" s="451"/>
    </row>
    <row r="636" spans="1:6" ht="15">
      <c r="A636" s="634" t="s">
        <v>357</v>
      </c>
      <c r="B636" s="380"/>
      <c r="C636" s="162" t="e">
        <f t="shared" si="46"/>
        <v>#DIV/0!</v>
      </c>
      <c r="D636" s="380"/>
      <c r="E636" s="162" t="e">
        <f t="shared" si="47"/>
        <v>#DIV/0!</v>
      </c>
      <c r="F636" s="451"/>
    </row>
    <row r="637" spans="1:6" ht="15">
      <c r="A637" s="634" t="s">
        <v>358</v>
      </c>
      <c r="B637" s="380"/>
      <c r="C637" s="162" t="e">
        <f t="shared" si="46"/>
        <v>#DIV/0!</v>
      </c>
      <c r="D637" s="380"/>
      <c r="E637" s="162" t="e">
        <f t="shared" si="47"/>
        <v>#DIV/0!</v>
      </c>
      <c r="F637" s="451"/>
    </row>
    <row r="638" spans="1:6" ht="15">
      <c r="A638" s="100" t="s">
        <v>363</v>
      </c>
      <c r="B638" s="380"/>
      <c r="C638" s="162" t="e">
        <f t="shared" si="46"/>
        <v>#DIV/0!</v>
      </c>
      <c r="D638" s="380"/>
      <c r="E638" s="162" t="e">
        <f t="shared" si="47"/>
        <v>#DIV/0!</v>
      </c>
      <c r="F638" s="451"/>
    </row>
    <row r="639" spans="1:6" ht="15">
      <c r="A639" s="100" t="s">
        <v>364</v>
      </c>
      <c r="B639" s="380"/>
      <c r="C639" s="162" t="e">
        <f t="shared" si="46"/>
        <v>#DIV/0!</v>
      </c>
      <c r="D639" s="380"/>
      <c r="E639" s="162" t="e">
        <f t="shared" si="47"/>
        <v>#DIV/0!</v>
      </c>
      <c r="F639" s="451"/>
    </row>
    <row r="640" spans="1:6" ht="15">
      <c r="A640" s="100" t="s">
        <v>298</v>
      </c>
      <c r="B640" s="380"/>
      <c r="C640" s="162" t="e">
        <f t="shared" si="46"/>
        <v>#DIV/0!</v>
      </c>
      <c r="D640" s="380"/>
      <c r="E640" s="162" t="e">
        <f t="shared" si="47"/>
        <v>#DIV/0!</v>
      </c>
      <c r="F640" s="451"/>
    </row>
    <row r="641" spans="1:6" ht="15">
      <c r="A641" s="100" t="s">
        <v>299</v>
      </c>
      <c r="B641" s="380"/>
      <c r="C641" s="162" t="e">
        <f t="shared" si="46"/>
        <v>#DIV/0!</v>
      </c>
      <c r="D641" s="380"/>
      <c r="E641" s="162" t="e">
        <f t="shared" si="47"/>
        <v>#DIV/0!</v>
      </c>
      <c r="F641" s="451"/>
    </row>
    <row r="642" spans="1:6" ht="15">
      <c r="A642" s="100" t="s">
        <v>297</v>
      </c>
      <c r="B642" s="380"/>
      <c r="C642" s="162" t="e">
        <f t="shared" si="46"/>
        <v>#DIV/0!</v>
      </c>
      <c r="D642" s="380"/>
      <c r="E642" s="162" t="e">
        <f t="shared" si="47"/>
        <v>#DIV/0!</v>
      </c>
      <c r="F642" s="451"/>
    </row>
    <row r="643" spans="1:6" ht="15">
      <c r="A643" s="100" t="s">
        <v>300</v>
      </c>
      <c r="B643" s="380"/>
      <c r="C643" s="162" t="e">
        <f t="shared" si="46"/>
        <v>#DIV/0!</v>
      </c>
      <c r="D643" s="380"/>
      <c r="E643" s="162" t="e">
        <f t="shared" si="47"/>
        <v>#DIV/0!</v>
      </c>
      <c r="F643" s="451"/>
    </row>
    <row r="644" spans="1:6" ht="13.5" customHeight="1">
      <c r="A644" s="100" t="s">
        <v>361</v>
      </c>
      <c r="B644" s="380"/>
      <c r="C644" s="162" t="e">
        <f t="shared" si="46"/>
        <v>#DIV/0!</v>
      </c>
      <c r="D644" s="380"/>
      <c r="E644" s="162" t="e">
        <f t="shared" si="47"/>
        <v>#DIV/0!</v>
      </c>
      <c r="F644" s="451"/>
    </row>
    <row r="645" spans="1:6" ht="15">
      <c r="A645" s="100" t="s">
        <v>324</v>
      </c>
      <c r="B645" s="380"/>
      <c r="C645" s="162" t="e">
        <f t="shared" si="46"/>
        <v>#DIV/0!</v>
      </c>
      <c r="D645" s="380"/>
      <c r="E645" s="162" t="e">
        <f t="shared" si="47"/>
        <v>#DIV/0!</v>
      </c>
      <c r="F645" s="451"/>
    </row>
    <row r="646" spans="1:6" ht="15">
      <c r="A646" s="100" t="s">
        <v>360</v>
      </c>
      <c r="B646" s="380"/>
      <c r="C646" s="162" t="e">
        <f t="shared" si="46"/>
        <v>#DIV/0!</v>
      </c>
      <c r="D646" s="380"/>
      <c r="E646" s="162" t="e">
        <f t="shared" si="47"/>
        <v>#DIV/0!</v>
      </c>
      <c r="F646" s="451"/>
    </row>
    <row r="647" spans="1:6" ht="15">
      <c r="A647" s="489" t="s">
        <v>322</v>
      </c>
      <c r="B647" s="641"/>
      <c r="C647" s="647" t="e">
        <f t="shared" si="46"/>
        <v>#DIV/0!</v>
      </c>
      <c r="D647" s="641"/>
      <c r="E647" s="162" t="e">
        <f t="shared" si="47"/>
        <v>#DIV/0!</v>
      </c>
      <c r="F647" s="451"/>
    </row>
    <row r="648" spans="1:6" ht="15">
      <c r="A648" s="100" t="s">
        <v>325</v>
      </c>
      <c r="B648" s="380"/>
      <c r="C648" s="162" t="e">
        <f t="shared" si="46"/>
        <v>#DIV/0!</v>
      </c>
      <c r="D648" s="380"/>
      <c r="E648" s="162" t="e">
        <f t="shared" si="47"/>
        <v>#DIV/0!</v>
      </c>
      <c r="F648" s="451"/>
    </row>
    <row r="649" spans="1:6" ht="15">
      <c r="A649" s="100" t="s">
        <v>339</v>
      </c>
      <c r="B649" s="380"/>
      <c r="C649" s="162" t="e">
        <f t="shared" si="46"/>
        <v>#DIV/0!</v>
      </c>
      <c r="D649" s="380"/>
      <c r="E649" s="162" t="e">
        <f t="shared" si="47"/>
        <v>#DIV/0!</v>
      </c>
      <c r="F649" s="451"/>
    </row>
    <row r="650" spans="1:6" ht="15">
      <c r="A650" s="100" t="s">
        <v>362</v>
      </c>
      <c r="B650" s="381"/>
      <c r="C650" s="162" t="e">
        <f t="shared" si="46"/>
        <v>#DIV/0!</v>
      </c>
      <c r="D650" s="381"/>
      <c r="E650" s="162" t="e">
        <f t="shared" si="47"/>
        <v>#DIV/0!</v>
      </c>
      <c r="F650" s="451"/>
    </row>
    <row r="651" spans="1:6" ht="15">
      <c r="A651" s="495" t="s">
        <v>318</v>
      </c>
      <c r="B651" s="643"/>
      <c r="C651" s="647" t="e">
        <f t="shared" si="46"/>
        <v>#DIV/0!</v>
      </c>
      <c r="D651" s="643"/>
      <c r="E651" s="162" t="e">
        <f t="shared" si="47"/>
        <v>#DIV/0!</v>
      </c>
      <c r="F651" s="451"/>
    </row>
    <row r="652" spans="1:6" ht="15">
      <c r="A652" s="450" t="s">
        <v>340</v>
      </c>
      <c r="B652" s="381"/>
      <c r="C652" s="162" t="e">
        <f t="shared" si="46"/>
        <v>#DIV/0!</v>
      </c>
      <c r="D652" s="381"/>
      <c r="E652" s="162" t="e">
        <f t="shared" si="47"/>
        <v>#DIV/0!</v>
      </c>
      <c r="F652" s="451"/>
    </row>
    <row r="653" spans="1:6" ht="15">
      <c r="A653" s="450" t="s">
        <v>341</v>
      </c>
      <c r="B653" s="380"/>
      <c r="C653" s="162" t="e">
        <f aca="true" t="shared" si="48" ref="C653:C669">B653/B$670*100</f>
        <v>#DIV/0!</v>
      </c>
      <c r="D653" s="380"/>
      <c r="E653" s="162" t="e">
        <f aca="true" t="shared" si="49" ref="E653:E669">D653/D$670*100</f>
        <v>#DIV/0!</v>
      </c>
      <c r="F653" s="451"/>
    </row>
    <row r="654" spans="1:6" ht="15">
      <c r="A654" s="450" t="s">
        <v>342</v>
      </c>
      <c r="B654" s="380"/>
      <c r="C654" s="162" t="e">
        <f t="shared" si="48"/>
        <v>#DIV/0!</v>
      </c>
      <c r="D654" s="380"/>
      <c r="E654" s="162" t="e">
        <f t="shared" si="49"/>
        <v>#DIV/0!</v>
      </c>
      <c r="F654" s="451"/>
    </row>
    <row r="655" spans="1:6" ht="15">
      <c r="A655" s="100" t="s">
        <v>343</v>
      </c>
      <c r="B655" s="380"/>
      <c r="C655" s="162" t="e">
        <f t="shared" si="48"/>
        <v>#DIV/0!</v>
      </c>
      <c r="D655" s="380"/>
      <c r="E655" s="162" t="e">
        <f t="shared" si="49"/>
        <v>#DIV/0!</v>
      </c>
      <c r="F655" s="451"/>
    </row>
    <row r="656" spans="1:6" ht="15">
      <c r="A656" s="100" t="s">
        <v>344</v>
      </c>
      <c r="B656" s="380"/>
      <c r="C656" s="162" t="e">
        <f t="shared" si="48"/>
        <v>#DIV/0!</v>
      </c>
      <c r="D656" s="380"/>
      <c r="E656" s="162" t="e">
        <f t="shared" si="49"/>
        <v>#DIV/0!</v>
      </c>
      <c r="F656" s="451"/>
    </row>
    <row r="657" spans="1:6" ht="15">
      <c r="A657" s="495" t="s">
        <v>317</v>
      </c>
      <c r="B657" s="641"/>
      <c r="C657" s="647" t="e">
        <f t="shared" si="48"/>
        <v>#DIV/0!</v>
      </c>
      <c r="D657" s="641"/>
      <c r="E657" s="162" t="e">
        <f t="shared" si="49"/>
        <v>#DIV/0!</v>
      </c>
      <c r="F657" s="451"/>
    </row>
    <row r="658" spans="1:6" ht="15">
      <c r="A658" s="100" t="s">
        <v>345</v>
      </c>
      <c r="B658" s="380"/>
      <c r="C658" s="162" t="e">
        <f t="shared" si="48"/>
        <v>#DIV/0!</v>
      </c>
      <c r="D658" s="380"/>
      <c r="E658" s="162" t="e">
        <f t="shared" si="49"/>
        <v>#DIV/0!</v>
      </c>
      <c r="F658" s="451"/>
    </row>
    <row r="659" spans="1:6" ht="15">
      <c r="A659" s="100" t="s">
        <v>346</v>
      </c>
      <c r="B659" s="380"/>
      <c r="C659" s="162" t="e">
        <f t="shared" si="48"/>
        <v>#DIV/0!</v>
      </c>
      <c r="D659" s="380"/>
      <c r="E659" s="162" t="e">
        <f t="shared" si="49"/>
        <v>#DIV/0!</v>
      </c>
      <c r="F659" s="451"/>
    </row>
    <row r="660" spans="1:6" ht="15">
      <c r="A660" s="100" t="s">
        <v>347</v>
      </c>
      <c r="B660" s="380"/>
      <c r="C660" s="162" t="e">
        <f t="shared" si="48"/>
        <v>#DIV/0!</v>
      </c>
      <c r="D660" s="380"/>
      <c r="E660" s="162" t="e">
        <f t="shared" si="49"/>
        <v>#DIV/0!</v>
      </c>
      <c r="F660" s="451"/>
    </row>
    <row r="661" spans="1:6" ht="15">
      <c r="A661" s="495" t="s">
        <v>319</v>
      </c>
      <c r="B661" s="643"/>
      <c r="C661" s="647" t="e">
        <f t="shared" si="48"/>
        <v>#DIV/0!</v>
      </c>
      <c r="D661" s="643"/>
      <c r="E661" s="162" t="e">
        <f t="shared" si="49"/>
        <v>#DIV/0!</v>
      </c>
      <c r="F661" s="451"/>
    </row>
    <row r="662" spans="1:5" ht="15">
      <c r="A662" s="100" t="s">
        <v>302</v>
      </c>
      <c r="B662" s="381"/>
      <c r="C662" s="162" t="e">
        <f t="shared" si="48"/>
        <v>#DIV/0!</v>
      </c>
      <c r="D662" s="381"/>
      <c r="E662" s="162" t="e">
        <f t="shared" si="49"/>
        <v>#DIV/0!</v>
      </c>
    </row>
    <row r="663" spans="1:5" ht="15">
      <c r="A663" s="100" t="s">
        <v>303</v>
      </c>
      <c r="B663" s="381"/>
      <c r="C663" s="162" t="e">
        <f t="shared" si="48"/>
        <v>#DIV/0!</v>
      </c>
      <c r="D663" s="381"/>
      <c r="E663" s="162" t="e">
        <f t="shared" si="49"/>
        <v>#DIV/0!</v>
      </c>
    </row>
    <row r="664" spans="1:5" ht="15">
      <c r="A664" s="631" t="s">
        <v>350</v>
      </c>
      <c r="B664" s="643"/>
      <c r="C664" s="647" t="e">
        <f t="shared" si="48"/>
        <v>#DIV/0!</v>
      </c>
      <c r="D664" s="643"/>
      <c r="E664" s="162" t="e">
        <f t="shared" si="49"/>
        <v>#DIV/0!</v>
      </c>
    </row>
    <row r="665" spans="1:5" ht="15">
      <c r="A665" s="450" t="s">
        <v>338</v>
      </c>
      <c r="B665" s="381"/>
      <c r="C665" s="162" t="e">
        <f t="shared" si="48"/>
        <v>#DIV/0!</v>
      </c>
      <c r="D665" s="381"/>
      <c r="E665" s="162" t="e">
        <f t="shared" si="49"/>
        <v>#DIV/0!</v>
      </c>
    </row>
    <row r="666" spans="1:5" ht="15">
      <c r="A666" s="450" t="s">
        <v>351</v>
      </c>
      <c r="B666" s="381"/>
      <c r="C666" s="162" t="e">
        <f t="shared" si="48"/>
        <v>#DIV/0!</v>
      </c>
      <c r="D666" s="381"/>
      <c r="E666" s="162" t="e">
        <f t="shared" si="49"/>
        <v>#DIV/0!</v>
      </c>
    </row>
    <row r="667" spans="1:5" ht="15">
      <c r="A667" s="482" t="s">
        <v>327</v>
      </c>
      <c r="B667" s="381"/>
      <c r="C667" s="162" t="e">
        <f t="shared" si="48"/>
        <v>#DIV/0!</v>
      </c>
      <c r="D667" s="381"/>
      <c r="E667" s="162" t="e">
        <f t="shared" si="49"/>
        <v>#DIV/0!</v>
      </c>
    </row>
    <row r="668" spans="1:5" ht="15">
      <c r="A668" s="482" t="s">
        <v>328</v>
      </c>
      <c r="B668" s="381"/>
      <c r="C668" s="162" t="e">
        <f t="shared" si="48"/>
        <v>#DIV/0!</v>
      </c>
      <c r="D668" s="381"/>
      <c r="E668" s="162" t="e">
        <f t="shared" si="49"/>
        <v>#DIV/0!</v>
      </c>
    </row>
    <row r="669" spans="1:5" ht="15" thickBot="1">
      <c r="A669" s="502" t="s">
        <v>349</v>
      </c>
      <c r="B669" s="381"/>
      <c r="C669" s="162" t="e">
        <f t="shared" si="48"/>
        <v>#DIV/0!</v>
      </c>
      <c r="D669" s="381"/>
      <c r="E669" s="162" t="e">
        <f t="shared" si="49"/>
        <v>#DIV/0!</v>
      </c>
    </row>
    <row r="670" spans="1:5" ht="16.5" thickBot="1">
      <c r="A670" s="610" t="s">
        <v>284</v>
      </c>
      <c r="B670" s="613">
        <f>SUM(B621:B669)</f>
        <v>0</v>
      </c>
      <c r="C670" s="76"/>
      <c r="D670" s="613">
        <f>SUM(D621:D669)</f>
        <v>0</v>
      </c>
      <c r="E670" s="76"/>
    </row>
    <row r="671" spans="1:5" ht="16.5" thickBot="1">
      <c r="A671" s="500" t="s">
        <v>315</v>
      </c>
      <c r="B671" s="497">
        <f>SUM('Plan2 - UTI'!C215:C218)</f>
        <v>0</v>
      </c>
      <c r="D671" s="499">
        <f>'Plan2 - UTI'!C219</f>
        <v>0</v>
      </c>
      <c r="E671" s="76"/>
    </row>
    <row r="672" spans="1:5" ht="16.5" thickBot="1">
      <c r="A672" s="165"/>
      <c r="B672" s="491"/>
      <c r="D672" s="492"/>
      <c r="E672" s="76"/>
    </row>
    <row r="673" spans="1:5" ht="15.75" thickBot="1">
      <c r="A673" s="487" t="s">
        <v>305</v>
      </c>
      <c r="B673" s="77"/>
      <c r="C673" s="76"/>
      <c r="D673" s="77"/>
      <c r="E673" s="76"/>
    </row>
    <row r="674" spans="1:5" ht="16.5" thickBot="1">
      <c r="A674" s="615" t="s">
        <v>14</v>
      </c>
      <c r="B674" s="615" t="s">
        <v>82</v>
      </c>
      <c r="C674" s="616"/>
      <c r="D674" s="615" t="s">
        <v>92</v>
      </c>
      <c r="E674" s="617"/>
    </row>
    <row r="675" spans="1:5" ht="45.75" thickBot="1">
      <c r="A675" s="390" t="s">
        <v>280</v>
      </c>
      <c r="B675" s="391" t="s">
        <v>281</v>
      </c>
      <c r="C675" s="391" t="s">
        <v>282</v>
      </c>
      <c r="D675" s="391" t="s">
        <v>283</v>
      </c>
      <c r="E675" s="391" t="s">
        <v>282</v>
      </c>
    </row>
    <row r="676" spans="1:5" ht="15">
      <c r="A676" s="382" t="s">
        <v>320</v>
      </c>
      <c r="B676" s="636">
        <f>B27+B81+B135+B189+B243+B297+B351+B405+B459+B513+B567+B621</f>
        <v>0</v>
      </c>
      <c r="C676" s="519" t="e">
        <f aca="true" t="shared" si="50" ref="C676:C707">B676/B$725*100</f>
        <v>#DIV/0!</v>
      </c>
      <c r="D676" s="636">
        <f>D27+D81+D135+D189+D243+D297+D351+D405+D459+D513+D567+D621</f>
        <v>0</v>
      </c>
      <c r="E676" s="519" t="e">
        <f aca="true" t="shared" si="51" ref="E676:E707">D676/D$725*100</f>
        <v>#DIV/0!</v>
      </c>
    </row>
    <row r="677" spans="1:5" ht="15">
      <c r="A677" s="386" t="s">
        <v>321</v>
      </c>
      <c r="B677" s="637">
        <f>B28+B82+B136+B190+B244+B298+B352+B406+B460+B514+B568+B622</f>
        <v>0</v>
      </c>
      <c r="C677" s="520" t="e">
        <f t="shared" si="50"/>
        <v>#DIV/0!</v>
      </c>
      <c r="D677" s="637">
        <f>D28+D82+D136+D190+D244+D298+D352+D406+D460+D514+D568+D622</f>
        <v>0</v>
      </c>
      <c r="E677" s="520" t="e">
        <f t="shared" si="51"/>
        <v>#DIV/0!</v>
      </c>
    </row>
    <row r="678" spans="1:5" ht="15">
      <c r="A678" s="490" t="s">
        <v>359</v>
      </c>
      <c r="B678" s="638">
        <f aca="true" t="shared" si="52" ref="B678:B724">B29+B83+B137+B191+B245+B299+B353+B407+B461+B515+B569+B623</f>
        <v>0</v>
      </c>
      <c r="C678" s="639" t="e">
        <f t="shared" si="50"/>
        <v>#DIV/0!</v>
      </c>
      <c r="D678" s="640">
        <f aca="true" t="shared" si="53" ref="D678:D724">D29+D83+D137+D191+D245+D299+D353+D407+D461+D515+D569+D623</f>
        <v>0</v>
      </c>
      <c r="E678" s="520" t="e">
        <f t="shared" si="51"/>
        <v>#DIV/0!</v>
      </c>
    </row>
    <row r="679" spans="1:5" ht="15">
      <c r="A679" s="483" t="s">
        <v>336</v>
      </c>
      <c r="B679" s="637">
        <f t="shared" si="52"/>
        <v>0</v>
      </c>
      <c r="C679" s="520" t="e">
        <f t="shared" si="50"/>
        <v>#DIV/0!</v>
      </c>
      <c r="D679" s="637">
        <f t="shared" si="53"/>
        <v>0</v>
      </c>
      <c r="E679" s="520" t="e">
        <f t="shared" si="51"/>
        <v>#DIV/0!</v>
      </c>
    </row>
    <row r="680" spans="1:5" ht="15">
      <c r="A680" s="483" t="s">
        <v>337</v>
      </c>
      <c r="B680" s="637">
        <f t="shared" si="52"/>
        <v>0</v>
      </c>
      <c r="C680" s="520" t="e">
        <f t="shared" si="50"/>
        <v>#DIV/0!</v>
      </c>
      <c r="D680" s="637">
        <f t="shared" si="53"/>
        <v>0</v>
      </c>
      <c r="E680" s="520" t="e">
        <f t="shared" si="51"/>
        <v>#DIV/0!</v>
      </c>
    </row>
    <row r="681" spans="1:5" ht="15">
      <c r="A681" s="386" t="s">
        <v>329</v>
      </c>
      <c r="B681" s="637">
        <f t="shared" si="52"/>
        <v>0</v>
      </c>
      <c r="C681" s="520" t="e">
        <f t="shared" si="50"/>
        <v>#DIV/0!</v>
      </c>
      <c r="D681" s="637">
        <f t="shared" si="53"/>
        <v>0</v>
      </c>
      <c r="E681" s="520" t="e">
        <f t="shared" si="51"/>
        <v>#DIV/0!</v>
      </c>
    </row>
    <row r="682" spans="1:5" ht="15">
      <c r="A682" s="386" t="s">
        <v>330</v>
      </c>
      <c r="B682" s="637">
        <f t="shared" si="52"/>
        <v>0</v>
      </c>
      <c r="C682" s="520" t="e">
        <f t="shared" si="50"/>
        <v>#DIV/0!</v>
      </c>
      <c r="D682" s="637">
        <f t="shared" si="53"/>
        <v>0</v>
      </c>
      <c r="E682" s="520" t="e">
        <f t="shared" si="51"/>
        <v>#DIV/0!</v>
      </c>
    </row>
    <row r="683" spans="1:5" ht="15">
      <c r="A683" s="386" t="s">
        <v>331</v>
      </c>
      <c r="B683" s="637">
        <f t="shared" si="52"/>
        <v>0</v>
      </c>
      <c r="C683" s="520" t="e">
        <f t="shared" si="50"/>
        <v>#DIV/0!</v>
      </c>
      <c r="D683" s="637">
        <f t="shared" si="53"/>
        <v>0</v>
      </c>
      <c r="E683" s="520" t="e">
        <f t="shared" si="51"/>
        <v>#DIV/0!</v>
      </c>
    </row>
    <row r="684" spans="1:5" ht="15">
      <c r="A684" s="386" t="s">
        <v>332</v>
      </c>
      <c r="B684" s="637">
        <f t="shared" si="52"/>
        <v>0</v>
      </c>
      <c r="C684" s="520" t="e">
        <f t="shared" si="50"/>
        <v>#DIV/0!</v>
      </c>
      <c r="D684" s="637">
        <f t="shared" si="53"/>
        <v>0</v>
      </c>
      <c r="E684" s="520" t="e">
        <f t="shared" si="51"/>
        <v>#DIV/0!</v>
      </c>
    </row>
    <row r="685" spans="1:5" ht="15">
      <c r="A685" s="386" t="s">
        <v>333</v>
      </c>
      <c r="B685" s="637">
        <f t="shared" si="52"/>
        <v>0</v>
      </c>
      <c r="C685" s="520" t="e">
        <f t="shared" si="50"/>
        <v>#DIV/0!</v>
      </c>
      <c r="D685" s="637">
        <f t="shared" si="53"/>
        <v>0</v>
      </c>
      <c r="E685" s="520" t="e">
        <f t="shared" si="51"/>
        <v>#DIV/0!</v>
      </c>
    </row>
    <row r="686" spans="1:5" ht="15">
      <c r="A686" s="386" t="s">
        <v>334</v>
      </c>
      <c r="B686" s="637">
        <f t="shared" si="52"/>
        <v>0</v>
      </c>
      <c r="C686" s="520" t="e">
        <f t="shared" si="50"/>
        <v>#DIV/0!</v>
      </c>
      <c r="D686" s="637">
        <f t="shared" si="53"/>
        <v>0</v>
      </c>
      <c r="E686" s="520" t="e">
        <f t="shared" si="51"/>
        <v>#DIV/0!</v>
      </c>
    </row>
    <row r="687" spans="1:5" ht="15">
      <c r="A687" s="386" t="s">
        <v>335</v>
      </c>
      <c r="B687" s="637">
        <f t="shared" si="52"/>
        <v>0</v>
      </c>
      <c r="C687" s="520" t="e">
        <f t="shared" si="50"/>
        <v>#DIV/0!</v>
      </c>
      <c r="D687" s="637">
        <f t="shared" si="53"/>
        <v>0</v>
      </c>
      <c r="E687" s="520" t="e">
        <f t="shared" si="51"/>
        <v>#DIV/0!</v>
      </c>
    </row>
    <row r="688" spans="1:5" ht="15">
      <c r="A688" s="386" t="s">
        <v>203</v>
      </c>
      <c r="B688" s="637">
        <f t="shared" si="52"/>
        <v>0</v>
      </c>
      <c r="C688" s="520" t="e">
        <f t="shared" si="50"/>
        <v>#DIV/0!</v>
      </c>
      <c r="D688" s="637">
        <f t="shared" si="53"/>
        <v>0</v>
      </c>
      <c r="E688" s="520" t="e">
        <f t="shared" si="51"/>
        <v>#DIV/0!</v>
      </c>
    </row>
    <row r="689" spans="1:5" ht="15">
      <c r="A689" s="635" t="s">
        <v>367</v>
      </c>
      <c r="B689" s="637">
        <f t="shared" si="52"/>
        <v>0</v>
      </c>
      <c r="C689" s="520" t="e">
        <f t="shared" si="50"/>
        <v>#DIV/0!</v>
      </c>
      <c r="D689" s="637">
        <f t="shared" si="53"/>
        <v>0</v>
      </c>
      <c r="E689" s="520" t="e">
        <f t="shared" si="51"/>
        <v>#DIV/0!</v>
      </c>
    </row>
    <row r="690" spans="1:5" ht="15">
      <c r="A690" s="635" t="s">
        <v>356</v>
      </c>
      <c r="B690" s="637">
        <f t="shared" si="52"/>
        <v>0</v>
      </c>
      <c r="C690" s="520" t="e">
        <f t="shared" si="50"/>
        <v>#DIV/0!</v>
      </c>
      <c r="D690" s="637">
        <f t="shared" si="53"/>
        <v>0</v>
      </c>
      <c r="E690" s="520" t="e">
        <f t="shared" si="51"/>
        <v>#DIV/0!</v>
      </c>
    </row>
    <row r="691" spans="1:5" ht="15">
      <c r="A691" s="635" t="s">
        <v>357</v>
      </c>
      <c r="B691" s="637">
        <f t="shared" si="52"/>
        <v>0</v>
      </c>
      <c r="C691" s="520" t="e">
        <f t="shared" si="50"/>
        <v>#DIV/0!</v>
      </c>
      <c r="D691" s="637">
        <f t="shared" si="53"/>
        <v>0</v>
      </c>
      <c r="E691" s="520" t="e">
        <f t="shared" si="51"/>
        <v>#DIV/0!</v>
      </c>
    </row>
    <row r="692" spans="1:5" ht="15">
      <c r="A692" s="635" t="s">
        <v>358</v>
      </c>
      <c r="B692" s="637">
        <f t="shared" si="52"/>
        <v>0</v>
      </c>
      <c r="C692" s="520" t="e">
        <f t="shared" si="50"/>
        <v>#DIV/0!</v>
      </c>
      <c r="D692" s="637">
        <f t="shared" si="53"/>
        <v>0</v>
      </c>
      <c r="E692" s="520" t="e">
        <f t="shared" si="51"/>
        <v>#DIV/0!</v>
      </c>
    </row>
    <row r="693" spans="1:5" ht="15">
      <c r="A693" s="386" t="s">
        <v>363</v>
      </c>
      <c r="B693" s="637">
        <f t="shared" si="52"/>
        <v>0</v>
      </c>
      <c r="C693" s="520" t="e">
        <f t="shared" si="50"/>
        <v>#DIV/0!</v>
      </c>
      <c r="D693" s="637">
        <f t="shared" si="53"/>
        <v>0</v>
      </c>
      <c r="E693" s="520" t="e">
        <f t="shared" si="51"/>
        <v>#DIV/0!</v>
      </c>
    </row>
    <row r="694" spans="1:5" ht="15">
      <c r="A694" s="386" t="s">
        <v>364</v>
      </c>
      <c r="B694" s="637">
        <f t="shared" si="52"/>
        <v>0</v>
      </c>
      <c r="C694" s="520" t="e">
        <f t="shared" si="50"/>
        <v>#DIV/0!</v>
      </c>
      <c r="D694" s="637">
        <f t="shared" si="53"/>
        <v>0</v>
      </c>
      <c r="E694" s="520" t="e">
        <f t="shared" si="51"/>
        <v>#DIV/0!</v>
      </c>
    </row>
    <row r="695" spans="1:5" ht="15">
      <c r="A695" s="386" t="s">
        <v>298</v>
      </c>
      <c r="B695" s="637">
        <f t="shared" si="52"/>
        <v>0</v>
      </c>
      <c r="C695" s="520" t="e">
        <f t="shared" si="50"/>
        <v>#DIV/0!</v>
      </c>
      <c r="D695" s="637">
        <f t="shared" si="53"/>
        <v>0</v>
      </c>
      <c r="E695" s="520" t="e">
        <f t="shared" si="51"/>
        <v>#DIV/0!</v>
      </c>
    </row>
    <row r="696" spans="1:5" ht="15">
      <c r="A696" s="386" t="s">
        <v>299</v>
      </c>
      <c r="B696" s="637">
        <f t="shared" si="52"/>
        <v>0</v>
      </c>
      <c r="C696" s="520" t="e">
        <f t="shared" si="50"/>
        <v>#DIV/0!</v>
      </c>
      <c r="D696" s="637">
        <f t="shared" si="53"/>
        <v>0</v>
      </c>
      <c r="E696" s="520" t="e">
        <f t="shared" si="51"/>
        <v>#DIV/0!</v>
      </c>
    </row>
    <row r="697" spans="1:5" ht="15">
      <c r="A697" s="386" t="s">
        <v>297</v>
      </c>
      <c r="B697" s="637">
        <f t="shared" si="52"/>
        <v>0</v>
      </c>
      <c r="C697" s="520" t="e">
        <f t="shared" si="50"/>
        <v>#DIV/0!</v>
      </c>
      <c r="D697" s="637">
        <f t="shared" si="53"/>
        <v>0</v>
      </c>
      <c r="E697" s="520" t="e">
        <f t="shared" si="51"/>
        <v>#DIV/0!</v>
      </c>
    </row>
    <row r="698" spans="1:5" ht="15">
      <c r="A698" s="386" t="s">
        <v>300</v>
      </c>
      <c r="B698" s="637">
        <f t="shared" si="52"/>
        <v>0</v>
      </c>
      <c r="C698" s="520" t="e">
        <f t="shared" si="50"/>
        <v>#DIV/0!</v>
      </c>
      <c r="D698" s="637">
        <f t="shared" si="53"/>
        <v>0</v>
      </c>
      <c r="E698" s="520" t="e">
        <f t="shared" si="51"/>
        <v>#DIV/0!</v>
      </c>
    </row>
    <row r="699" spans="1:5" ht="15">
      <c r="A699" s="386" t="s">
        <v>361</v>
      </c>
      <c r="B699" s="637">
        <f t="shared" si="52"/>
        <v>0</v>
      </c>
      <c r="C699" s="520" t="e">
        <f t="shared" si="50"/>
        <v>#DIV/0!</v>
      </c>
      <c r="D699" s="637">
        <f t="shared" si="53"/>
        <v>0</v>
      </c>
      <c r="E699" s="520" t="e">
        <f t="shared" si="51"/>
        <v>#DIV/0!</v>
      </c>
    </row>
    <row r="700" spans="1:5" ht="15">
      <c r="A700" s="386" t="s">
        <v>324</v>
      </c>
      <c r="B700" s="637">
        <f t="shared" si="52"/>
        <v>0</v>
      </c>
      <c r="C700" s="520" t="e">
        <f t="shared" si="50"/>
        <v>#DIV/0!</v>
      </c>
      <c r="D700" s="637">
        <f t="shared" si="53"/>
        <v>0</v>
      </c>
      <c r="E700" s="520" t="e">
        <f t="shared" si="51"/>
        <v>#DIV/0!</v>
      </c>
    </row>
    <row r="701" spans="1:5" ht="15">
      <c r="A701" s="386" t="s">
        <v>360</v>
      </c>
      <c r="B701" s="637">
        <f t="shared" si="52"/>
        <v>0</v>
      </c>
      <c r="C701" s="520" t="e">
        <f t="shared" si="50"/>
        <v>#DIV/0!</v>
      </c>
      <c r="D701" s="637">
        <f t="shared" si="53"/>
        <v>0</v>
      </c>
      <c r="E701" s="520" t="e">
        <f t="shared" si="51"/>
        <v>#DIV/0!</v>
      </c>
    </row>
    <row r="702" spans="1:5" ht="15">
      <c r="A702" s="494" t="s">
        <v>322</v>
      </c>
      <c r="B702" s="638">
        <f t="shared" si="52"/>
        <v>0</v>
      </c>
      <c r="C702" s="639" t="e">
        <f t="shared" si="50"/>
        <v>#DIV/0!</v>
      </c>
      <c r="D702" s="640">
        <f t="shared" si="53"/>
        <v>0</v>
      </c>
      <c r="E702" s="520" t="e">
        <f t="shared" si="51"/>
        <v>#DIV/0!</v>
      </c>
    </row>
    <row r="703" spans="1:5" ht="15">
      <c r="A703" s="386" t="s">
        <v>325</v>
      </c>
      <c r="B703" s="637">
        <f t="shared" si="52"/>
        <v>0</v>
      </c>
      <c r="C703" s="520" t="e">
        <f t="shared" si="50"/>
        <v>#DIV/0!</v>
      </c>
      <c r="D703" s="637">
        <f t="shared" si="53"/>
        <v>0</v>
      </c>
      <c r="E703" s="520" t="e">
        <f t="shared" si="51"/>
        <v>#DIV/0!</v>
      </c>
    </row>
    <row r="704" spans="1:5" ht="15">
      <c r="A704" s="386" t="s">
        <v>339</v>
      </c>
      <c r="B704" s="637">
        <f t="shared" si="52"/>
        <v>0</v>
      </c>
      <c r="C704" s="520" t="e">
        <f t="shared" si="50"/>
        <v>#DIV/0!</v>
      </c>
      <c r="D704" s="637">
        <f t="shared" si="53"/>
        <v>0</v>
      </c>
      <c r="E704" s="520" t="e">
        <f t="shared" si="51"/>
        <v>#DIV/0!</v>
      </c>
    </row>
    <row r="705" spans="1:5" ht="15">
      <c r="A705" s="386" t="s">
        <v>362</v>
      </c>
      <c r="B705" s="637">
        <f t="shared" si="52"/>
        <v>0</v>
      </c>
      <c r="C705" s="520" t="e">
        <f t="shared" si="50"/>
        <v>#DIV/0!</v>
      </c>
      <c r="D705" s="637">
        <f t="shared" si="53"/>
        <v>0</v>
      </c>
      <c r="E705" s="520" t="e">
        <f t="shared" si="51"/>
        <v>#DIV/0!</v>
      </c>
    </row>
    <row r="706" spans="1:5" ht="15">
      <c r="A706" s="490" t="s">
        <v>318</v>
      </c>
      <c r="B706" s="638">
        <f t="shared" si="52"/>
        <v>0</v>
      </c>
      <c r="C706" s="639" t="e">
        <f t="shared" si="50"/>
        <v>#DIV/0!</v>
      </c>
      <c r="D706" s="640">
        <f t="shared" si="53"/>
        <v>0</v>
      </c>
      <c r="E706" s="520" t="e">
        <f t="shared" si="51"/>
        <v>#DIV/0!</v>
      </c>
    </row>
    <row r="707" spans="1:5" ht="15">
      <c r="A707" s="388" t="s">
        <v>340</v>
      </c>
      <c r="B707" s="637">
        <f t="shared" si="52"/>
        <v>0</v>
      </c>
      <c r="C707" s="520" t="e">
        <f t="shared" si="50"/>
        <v>#DIV/0!</v>
      </c>
      <c r="D707" s="637">
        <f t="shared" si="53"/>
        <v>0</v>
      </c>
      <c r="E707" s="520" t="e">
        <f t="shared" si="51"/>
        <v>#DIV/0!</v>
      </c>
    </row>
    <row r="708" spans="1:5" ht="15">
      <c r="A708" s="388" t="s">
        <v>341</v>
      </c>
      <c r="B708" s="637">
        <f t="shared" si="52"/>
        <v>0</v>
      </c>
      <c r="C708" s="520" t="e">
        <f aca="true" t="shared" si="54" ref="C708:C724">B708/B$725*100</f>
        <v>#DIV/0!</v>
      </c>
      <c r="D708" s="637">
        <f t="shared" si="53"/>
        <v>0</v>
      </c>
      <c r="E708" s="520" t="e">
        <f aca="true" t="shared" si="55" ref="E708:E724">D708/D$725*100</f>
        <v>#DIV/0!</v>
      </c>
    </row>
    <row r="709" spans="1:5" ht="15">
      <c r="A709" s="388" t="s">
        <v>342</v>
      </c>
      <c r="B709" s="637">
        <f t="shared" si="52"/>
        <v>0</v>
      </c>
      <c r="C709" s="520" t="e">
        <f t="shared" si="54"/>
        <v>#DIV/0!</v>
      </c>
      <c r="D709" s="637">
        <f t="shared" si="53"/>
        <v>0</v>
      </c>
      <c r="E709" s="520" t="e">
        <f t="shared" si="55"/>
        <v>#DIV/0!</v>
      </c>
    </row>
    <row r="710" spans="1:5" ht="15">
      <c r="A710" s="386" t="s">
        <v>343</v>
      </c>
      <c r="B710" s="637">
        <f t="shared" si="52"/>
        <v>0</v>
      </c>
      <c r="C710" s="520" t="e">
        <f t="shared" si="54"/>
        <v>#DIV/0!</v>
      </c>
      <c r="D710" s="637">
        <f t="shared" si="53"/>
        <v>0</v>
      </c>
      <c r="E710" s="520" t="e">
        <f t="shared" si="55"/>
        <v>#DIV/0!</v>
      </c>
    </row>
    <row r="711" spans="1:5" ht="15">
      <c r="A711" s="386" t="s">
        <v>344</v>
      </c>
      <c r="B711" s="637">
        <f t="shared" si="52"/>
        <v>0</v>
      </c>
      <c r="C711" s="520" t="e">
        <f t="shared" si="54"/>
        <v>#DIV/0!</v>
      </c>
      <c r="D711" s="637">
        <f t="shared" si="53"/>
        <v>0</v>
      </c>
      <c r="E711" s="520" t="e">
        <f t="shared" si="55"/>
        <v>#DIV/0!</v>
      </c>
    </row>
    <row r="712" spans="1:5" ht="15">
      <c r="A712" s="490" t="s">
        <v>317</v>
      </c>
      <c r="B712" s="638">
        <f t="shared" si="52"/>
        <v>0</v>
      </c>
      <c r="C712" s="639" t="e">
        <f t="shared" si="54"/>
        <v>#DIV/0!</v>
      </c>
      <c r="D712" s="640">
        <f t="shared" si="53"/>
        <v>0</v>
      </c>
      <c r="E712" s="520" t="e">
        <f t="shared" si="55"/>
        <v>#DIV/0!</v>
      </c>
    </row>
    <row r="713" spans="1:5" ht="15">
      <c r="A713" s="386" t="s">
        <v>345</v>
      </c>
      <c r="B713" s="637">
        <f t="shared" si="52"/>
        <v>0</v>
      </c>
      <c r="C713" s="520" t="e">
        <f t="shared" si="54"/>
        <v>#DIV/0!</v>
      </c>
      <c r="D713" s="637">
        <f t="shared" si="53"/>
        <v>0</v>
      </c>
      <c r="E713" s="520" t="e">
        <f t="shared" si="55"/>
        <v>#DIV/0!</v>
      </c>
    </row>
    <row r="714" spans="1:5" ht="15">
      <c r="A714" s="386" t="s">
        <v>346</v>
      </c>
      <c r="B714" s="637">
        <f t="shared" si="52"/>
        <v>0</v>
      </c>
      <c r="C714" s="520" t="e">
        <f t="shared" si="54"/>
        <v>#DIV/0!</v>
      </c>
      <c r="D714" s="637">
        <f t="shared" si="53"/>
        <v>0</v>
      </c>
      <c r="E714" s="520" t="e">
        <f t="shared" si="55"/>
        <v>#DIV/0!</v>
      </c>
    </row>
    <row r="715" spans="1:5" ht="15">
      <c r="A715" s="386" t="s">
        <v>347</v>
      </c>
      <c r="B715" s="637">
        <f t="shared" si="52"/>
        <v>0</v>
      </c>
      <c r="C715" s="520" t="e">
        <f t="shared" si="54"/>
        <v>#DIV/0!</v>
      </c>
      <c r="D715" s="637">
        <f t="shared" si="53"/>
        <v>0</v>
      </c>
      <c r="E715" s="520" t="e">
        <f t="shared" si="55"/>
        <v>#DIV/0!</v>
      </c>
    </row>
    <row r="716" spans="1:5" ht="15">
      <c r="A716" s="490" t="s">
        <v>319</v>
      </c>
      <c r="B716" s="638">
        <f t="shared" si="52"/>
        <v>0</v>
      </c>
      <c r="C716" s="639" t="e">
        <f t="shared" si="54"/>
        <v>#DIV/0!</v>
      </c>
      <c r="D716" s="640">
        <f t="shared" si="53"/>
        <v>0</v>
      </c>
      <c r="E716" s="520" t="e">
        <f t="shared" si="55"/>
        <v>#DIV/0!</v>
      </c>
    </row>
    <row r="717" spans="1:5" ht="15">
      <c r="A717" s="386" t="s">
        <v>302</v>
      </c>
      <c r="B717" s="637">
        <f t="shared" si="52"/>
        <v>0</v>
      </c>
      <c r="C717" s="520" t="e">
        <f t="shared" si="54"/>
        <v>#DIV/0!</v>
      </c>
      <c r="D717" s="637">
        <f t="shared" si="53"/>
        <v>0</v>
      </c>
      <c r="E717" s="520" t="e">
        <f t="shared" si="55"/>
        <v>#DIV/0!</v>
      </c>
    </row>
    <row r="718" spans="1:5" ht="15">
      <c r="A718" s="386" t="s">
        <v>303</v>
      </c>
      <c r="B718" s="637">
        <f t="shared" si="52"/>
        <v>0</v>
      </c>
      <c r="C718" s="520" t="e">
        <f t="shared" si="54"/>
        <v>#DIV/0!</v>
      </c>
      <c r="D718" s="637">
        <f t="shared" si="53"/>
        <v>0</v>
      </c>
      <c r="E718" s="520" t="e">
        <f t="shared" si="55"/>
        <v>#DIV/0!</v>
      </c>
    </row>
    <row r="719" spans="1:5" ht="15">
      <c r="A719" s="632" t="s">
        <v>350</v>
      </c>
      <c r="B719" s="638">
        <f t="shared" si="52"/>
        <v>0</v>
      </c>
      <c r="C719" s="639" t="e">
        <f t="shared" si="54"/>
        <v>#DIV/0!</v>
      </c>
      <c r="D719" s="640">
        <f t="shared" si="53"/>
        <v>0</v>
      </c>
      <c r="E719" s="520" t="e">
        <f t="shared" si="55"/>
        <v>#DIV/0!</v>
      </c>
    </row>
    <row r="720" spans="1:5" ht="15">
      <c r="A720" s="388" t="s">
        <v>338</v>
      </c>
      <c r="B720" s="637">
        <f t="shared" si="52"/>
        <v>0</v>
      </c>
      <c r="C720" s="520" t="e">
        <f t="shared" si="54"/>
        <v>#DIV/0!</v>
      </c>
      <c r="D720" s="637">
        <f t="shared" si="53"/>
        <v>0</v>
      </c>
      <c r="E720" s="520" t="e">
        <f t="shared" si="55"/>
        <v>#DIV/0!</v>
      </c>
    </row>
    <row r="721" spans="1:5" ht="15">
      <c r="A721" s="388" t="s">
        <v>351</v>
      </c>
      <c r="B721" s="637">
        <f t="shared" si="52"/>
        <v>0</v>
      </c>
      <c r="C721" s="520" t="e">
        <f t="shared" si="54"/>
        <v>#DIV/0!</v>
      </c>
      <c r="D721" s="637">
        <f t="shared" si="53"/>
        <v>0</v>
      </c>
      <c r="E721" s="520" t="e">
        <f t="shared" si="55"/>
        <v>#DIV/0!</v>
      </c>
    </row>
    <row r="722" spans="1:5" ht="15">
      <c r="A722" s="483" t="s">
        <v>327</v>
      </c>
      <c r="B722" s="637">
        <f t="shared" si="52"/>
        <v>0</v>
      </c>
      <c r="C722" s="520" t="e">
        <f t="shared" si="54"/>
        <v>#DIV/0!</v>
      </c>
      <c r="D722" s="637">
        <f t="shared" si="53"/>
        <v>0</v>
      </c>
      <c r="E722" s="520" t="e">
        <f t="shared" si="55"/>
        <v>#DIV/0!</v>
      </c>
    </row>
    <row r="723" spans="1:5" ht="15">
      <c r="A723" s="483" t="s">
        <v>328</v>
      </c>
      <c r="B723" s="637">
        <f t="shared" si="52"/>
        <v>0</v>
      </c>
      <c r="C723" s="520" t="e">
        <f t="shared" si="54"/>
        <v>#DIV/0!</v>
      </c>
      <c r="D723" s="637">
        <f t="shared" si="53"/>
        <v>0</v>
      </c>
      <c r="E723" s="520" t="e">
        <f t="shared" si="55"/>
        <v>#DIV/0!</v>
      </c>
    </row>
    <row r="724" spans="1:5" ht="15.75" thickBot="1">
      <c r="A724" s="389" t="s">
        <v>349</v>
      </c>
      <c r="B724" s="637">
        <f t="shared" si="52"/>
        <v>0</v>
      </c>
      <c r="C724" s="520" t="e">
        <f t="shared" si="54"/>
        <v>#DIV/0!</v>
      </c>
      <c r="D724" s="637">
        <f t="shared" si="53"/>
        <v>0</v>
      </c>
      <c r="E724" s="520" t="e">
        <f t="shared" si="55"/>
        <v>#DIV/0!</v>
      </c>
    </row>
    <row r="725" spans="1:5" ht="16.5" thickBot="1">
      <c r="A725" s="610" t="s">
        <v>284</v>
      </c>
      <c r="B725" s="613">
        <f>SUM(B676:B724)</f>
        <v>0</v>
      </c>
      <c r="C725" s="452"/>
      <c r="D725" s="613">
        <f>SUM(D676:D724)</f>
        <v>0</v>
      </c>
      <c r="E725" s="76"/>
    </row>
    <row r="726" spans="1:4" ht="16.5" thickBot="1">
      <c r="A726" s="500" t="s">
        <v>315</v>
      </c>
      <c r="B726" s="497">
        <f>'Plan2 - UTI'!C236</f>
        <v>0</v>
      </c>
      <c r="D726" s="499">
        <f>'Plan2 - UTI'!C237</f>
        <v>0</v>
      </c>
    </row>
    <row r="727" ht="12.75">
      <c r="A727" s="21"/>
    </row>
  </sheetData>
  <sheetProtection selectLockedCells="1"/>
  <mergeCells count="2">
    <mergeCell ref="A24:E24"/>
    <mergeCell ref="A23:E23"/>
  </mergeCells>
  <printOptions/>
  <pageMargins left="0.1968503937007874" right="0.1968503937007874" top="0.7874015748031497" bottom="0.3937007874015748" header="0.5118110236220472" footer="0.5118110236220472"/>
  <pageSetup horizontalDpi="300" verticalDpi="300" orientation="landscape" paperSize="9" scale="70" r:id="rId1"/>
  <headerFooter alignWithMargins="0">
    <oddHeader>&amp;CDivisão de Infecção Hospitalar - Planilha 5A</oddHeader>
    <oddFooter>&amp;R&amp;P de &amp;N - &amp;D</oddFooter>
  </headerFooter>
  <rowBreaks count="1" manualBreakCount="1">
    <brk id="2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726"/>
  <sheetViews>
    <sheetView zoomScale="60" zoomScaleNormal="60" zoomScalePageLayoutView="0" workbookViewId="0" topLeftCell="A124">
      <selection activeCell="D125" sqref="D125"/>
    </sheetView>
  </sheetViews>
  <sheetFormatPr defaultColWidth="31.00390625" defaultRowHeight="12.75"/>
  <cols>
    <col min="1" max="1" width="125.421875" style="20" customWidth="1"/>
    <col min="2" max="2" width="23.00390625" style="43" customWidth="1"/>
    <col min="3" max="3" width="23.7109375" style="21" customWidth="1"/>
    <col min="4" max="4" width="21.421875" style="21" customWidth="1"/>
    <col min="5" max="5" width="26.140625" style="21" customWidth="1"/>
    <col min="6" max="16384" width="31.00390625" style="21" customWidth="1"/>
  </cols>
  <sheetData>
    <row r="1" spans="1:5" ht="19.5" thickBot="1" thickTop="1">
      <c r="A1" s="270" t="s">
        <v>226</v>
      </c>
      <c r="B1" s="271"/>
      <c r="C1" s="271"/>
      <c r="D1" s="272"/>
      <c r="E1" s="277"/>
    </row>
    <row r="2" spans="1:5" ht="18.75" thickBot="1">
      <c r="A2" s="263" t="s">
        <v>51</v>
      </c>
      <c r="B2" s="171"/>
      <c r="C2" s="172"/>
      <c r="D2" s="264"/>
      <c r="E2" s="66"/>
    </row>
    <row r="3" spans="1:5" ht="15.75">
      <c r="A3" s="599" t="s">
        <v>248</v>
      </c>
      <c r="B3" s="600"/>
      <c r="C3" s="600"/>
      <c r="D3" s="601"/>
      <c r="E3" s="269"/>
    </row>
    <row r="4" spans="1:5" ht="15">
      <c r="A4" s="602" t="s">
        <v>245</v>
      </c>
      <c r="B4" s="603"/>
      <c r="C4" s="603"/>
      <c r="D4" s="604"/>
      <c r="E4" s="168"/>
    </row>
    <row r="5" spans="1:5" ht="16.5" thickBot="1">
      <c r="A5" s="605" t="s">
        <v>271</v>
      </c>
      <c r="B5" s="606"/>
      <c r="C5" s="607"/>
      <c r="D5" s="608"/>
      <c r="E5" s="168"/>
    </row>
    <row r="6" spans="1:5" ht="15">
      <c r="A6" s="250" t="s">
        <v>15</v>
      </c>
      <c r="B6" s="169"/>
      <c r="C6" s="170"/>
      <c r="D6" s="265"/>
      <c r="E6" s="66"/>
    </row>
    <row r="7" spans="1:5" ht="15">
      <c r="A7" s="242" t="s">
        <v>285</v>
      </c>
      <c r="B7" s="168"/>
      <c r="C7" s="167"/>
      <c r="D7" s="266"/>
      <c r="E7" s="66"/>
    </row>
    <row r="8" spans="1:5" ht="15">
      <c r="A8" s="242" t="s">
        <v>286</v>
      </c>
      <c r="B8" s="40"/>
      <c r="C8" s="166"/>
      <c r="D8" s="266"/>
      <c r="E8" s="66"/>
    </row>
    <row r="9" spans="1:5" ht="15">
      <c r="A9" s="242" t="s">
        <v>287</v>
      </c>
      <c r="B9" s="40"/>
      <c r="C9" s="40"/>
      <c r="D9" s="266"/>
      <c r="E9" s="66"/>
    </row>
    <row r="10" spans="1:5" ht="15">
      <c r="A10" s="242" t="s">
        <v>288</v>
      </c>
      <c r="B10" s="41"/>
      <c r="C10" s="41"/>
      <c r="D10" s="266"/>
      <c r="E10" s="66"/>
    </row>
    <row r="11" spans="1:5" ht="15">
      <c r="A11" s="242" t="s">
        <v>16</v>
      </c>
      <c r="B11" s="41"/>
      <c r="C11" s="41"/>
      <c r="D11" s="266"/>
      <c r="E11" s="66"/>
    </row>
    <row r="12" spans="1:5" ht="15">
      <c r="A12" s="242" t="s">
        <v>289</v>
      </c>
      <c r="B12" s="41"/>
      <c r="C12" s="41"/>
      <c r="D12" s="266"/>
      <c r="E12" s="66"/>
    </row>
    <row r="13" spans="1:5" ht="14.25" customHeight="1">
      <c r="A13" s="240" t="s">
        <v>290</v>
      </c>
      <c r="B13" s="40"/>
      <c r="C13" s="166"/>
      <c r="D13" s="266"/>
      <c r="E13" s="66"/>
    </row>
    <row r="14" spans="1:5" ht="15">
      <c r="A14" s="242" t="s">
        <v>291</v>
      </c>
      <c r="B14" s="41"/>
      <c r="C14" s="41"/>
      <c r="D14" s="266"/>
      <c r="E14" s="66"/>
    </row>
    <row r="15" spans="1:5" ht="15.75" thickBot="1">
      <c r="A15" s="372" t="s">
        <v>292</v>
      </c>
      <c r="B15" s="373"/>
      <c r="C15" s="373"/>
      <c r="D15" s="374"/>
      <c r="E15" s="66"/>
    </row>
    <row r="16" spans="1:5" ht="14.25" thickBot="1" thickTop="1">
      <c r="A16" s="267"/>
      <c r="B16" s="41"/>
      <c r="C16" s="41"/>
      <c r="D16" s="165"/>
      <c r="E16" s="66"/>
    </row>
    <row r="17" spans="1:5" ht="16.5" thickBot="1" thickTop="1">
      <c r="A17" s="375" t="s">
        <v>253</v>
      </c>
      <c r="B17" s="376"/>
      <c r="C17" s="376"/>
      <c r="D17" s="484"/>
      <c r="E17" s="66"/>
    </row>
    <row r="18" spans="1:5" ht="17.25" customHeight="1" thickBot="1">
      <c r="A18" s="268" t="s">
        <v>247</v>
      </c>
      <c r="B18" s="273"/>
      <c r="C18" s="370"/>
      <c r="D18" s="485"/>
      <c r="E18" s="66"/>
    </row>
    <row r="19" spans="1:5" ht="17.25" customHeight="1" thickBot="1">
      <c r="A19" s="268" t="s">
        <v>352</v>
      </c>
      <c r="B19" s="273"/>
      <c r="C19" s="370"/>
      <c r="D19" s="485"/>
      <c r="E19" s="66"/>
    </row>
    <row r="20" spans="1:5" ht="17.25" customHeight="1" thickBot="1">
      <c r="A20" s="268" t="s">
        <v>353</v>
      </c>
      <c r="B20" s="274"/>
      <c r="C20" s="370"/>
      <c r="D20" s="485"/>
      <c r="E20" s="66"/>
    </row>
    <row r="21" spans="1:5" ht="17.25" customHeight="1" thickBot="1">
      <c r="A21" s="268" t="s">
        <v>354</v>
      </c>
      <c r="B21" s="633"/>
      <c r="C21" s="370"/>
      <c r="D21" s="485"/>
      <c r="E21" s="66"/>
    </row>
    <row r="22" spans="1:5" ht="17.25" customHeight="1" thickBot="1">
      <c r="A22" s="377" t="s">
        <v>355</v>
      </c>
      <c r="B22" s="275"/>
      <c r="C22" s="371"/>
      <c r="D22" s="486"/>
      <c r="E22" s="66"/>
    </row>
    <row r="23" spans="1:5" ht="17.25" customHeight="1" thickTop="1">
      <c r="A23" s="735"/>
      <c r="B23" s="735"/>
      <c r="C23" s="735"/>
      <c r="D23" s="735"/>
      <c r="E23" s="735"/>
    </row>
    <row r="24" spans="1:5" ht="15.75" thickBot="1">
      <c r="A24" s="734" t="s">
        <v>52</v>
      </c>
      <c r="B24" s="734"/>
      <c r="C24" s="734"/>
      <c r="D24" s="734"/>
      <c r="E24" s="734"/>
    </row>
    <row r="25" spans="1:5" ht="16.5" thickBot="1">
      <c r="A25" s="609" t="s">
        <v>200</v>
      </c>
      <c r="B25" s="622" t="s">
        <v>202</v>
      </c>
      <c r="C25" s="623"/>
      <c r="D25" s="624" t="s">
        <v>83</v>
      </c>
      <c r="E25" s="625"/>
    </row>
    <row r="26" spans="1:5" ht="36.75" customHeight="1" thickBot="1">
      <c r="A26" s="97" t="s">
        <v>280</v>
      </c>
      <c r="B26" s="521" t="s">
        <v>281</v>
      </c>
      <c r="C26" s="521" t="s">
        <v>282</v>
      </c>
      <c r="D26" s="521" t="s">
        <v>283</v>
      </c>
      <c r="E26" s="521" t="s">
        <v>282</v>
      </c>
    </row>
    <row r="27" spans="1:5" s="20" customFormat="1" ht="15">
      <c r="A27" s="99" t="s">
        <v>320</v>
      </c>
      <c r="B27" s="378"/>
      <c r="C27" s="379" t="e">
        <f aca="true" t="shared" si="0" ref="C27:C39">B27/B$76*100</f>
        <v>#DIV/0!</v>
      </c>
      <c r="D27" s="378"/>
      <c r="E27" s="379" t="e">
        <f aca="true" t="shared" si="1" ref="E27:E39">D27/D$76*100</f>
        <v>#DIV/0!</v>
      </c>
    </row>
    <row r="28" spans="1:5" ht="15">
      <c r="A28" s="100" t="s">
        <v>321</v>
      </c>
      <c r="B28" s="380"/>
      <c r="C28" s="162" t="e">
        <f t="shared" si="0"/>
        <v>#DIV/0!</v>
      </c>
      <c r="D28" s="380"/>
      <c r="E28" s="162" t="e">
        <f t="shared" si="1"/>
        <v>#DIV/0!</v>
      </c>
    </row>
    <row r="29" spans="1:5" ht="15">
      <c r="A29" s="495" t="s">
        <v>359</v>
      </c>
      <c r="B29" s="641"/>
      <c r="C29" s="647" t="e">
        <f t="shared" si="0"/>
        <v>#DIV/0!</v>
      </c>
      <c r="D29" s="641"/>
      <c r="E29" s="162" t="e">
        <f t="shared" si="1"/>
        <v>#DIV/0!</v>
      </c>
    </row>
    <row r="30" spans="1:5" ht="15">
      <c r="A30" s="482" t="s">
        <v>336</v>
      </c>
      <c r="B30" s="380"/>
      <c r="C30" s="162" t="e">
        <f t="shared" si="0"/>
        <v>#DIV/0!</v>
      </c>
      <c r="D30" s="380"/>
      <c r="E30" s="162" t="e">
        <f t="shared" si="1"/>
        <v>#DIV/0!</v>
      </c>
    </row>
    <row r="31" spans="1:5" ht="15">
      <c r="A31" s="482" t="s">
        <v>337</v>
      </c>
      <c r="B31" s="380"/>
      <c r="C31" s="162" t="e">
        <f t="shared" si="0"/>
        <v>#DIV/0!</v>
      </c>
      <c r="D31" s="380"/>
      <c r="E31" s="162" t="e">
        <f t="shared" si="1"/>
        <v>#DIV/0!</v>
      </c>
    </row>
    <row r="32" spans="1:5" ht="14.25">
      <c r="A32" s="100" t="s">
        <v>329</v>
      </c>
      <c r="B32" s="380"/>
      <c r="C32" s="162" t="e">
        <f t="shared" si="0"/>
        <v>#DIV/0!</v>
      </c>
      <c r="D32" s="380"/>
      <c r="E32" s="162" t="e">
        <f t="shared" si="1"/>
        <v>#DIV/0!</v>
      </c>
    </row>
    <row r="33" spans="1:5" ht="14.25">
      <c r="A33" s="100" t="s">
        <v>330</v>
      </c>
      <c r="B33" s="380"/>
      <c r="C33" s="162" t="e">
        <f t="shared" si="0"/>
        <v>#DIV/0!</v>
      </c>
      <c r="D33" s="380"/>
      <c r="E33" s="162" t="e">
        <f t="shared" si="1"/>
        <v>#DIV/0!</v>
      </c>
    </row>
    <row r="34" spans="1:5" ht="14.25">
      <c r="A34" s="100" t="s">
        <v>331</v>
      </c>
      <c r="B34" s="380"/>
      <c r="C34" s="162" t="e">
        <f t="shared" si="0"/>
        <v>#DIV/0!</v>
      </c>
      <c r="D34" s="380"/>
      <c r="E34" s="162" t="e">
        <f t="shared" si="1"/>
        <v>#DIV/0!</v>
      </c>
    </row>
    <row r="35" spans="1:5" ht="14.25">
      <c r="A35" s="100" t="s">
        <v>332</v>
      </c>
      <c r="B35" s="380"/>
      <c r="C35" s="162" t="e">
        <f t="shared" si="0"/>
        <v>#DIV/0!</v>
      </c>
      <c r="D35" s="380"/>
      <c r="E35" s="162" t="e">
        <f t="shared" si="1"/>
        <v>#DIV/0!</v>
      </c>
    </row>
    <row r="36" spans="1:5" ht="14.25">
      <c r="A36" s="100" t="s">
        <v>333</v>
      </c>
      <c r="B36" s="380"/>
      <c r="C36" s="162" t="e">
        <f t="shared" si="0"/>
        <v>#DIV/0!</v>
      </c>
      <c r="D36" s="380"/>
      <c r="E36" s="162" t="e">
        <f t="shared" si="1"/>
        <v>#DIV/0!</v>
      </c>
    </row>
    <row r="37" spans="1:5" ht="14.25">
      <c r="A37" s="100" t="s">
        <v>334</v>
      </c>
      <c r="B37" s="380"/>
      <c r="C37" s="162" t="e">
        <f t="shared" si="0"/>
        <v>#DIV/0!</v>
      </c>
      <c r="D37" s="380"/>
      <c r="E37" s="162" t="e">
        <f t="shared" si="1"/>
        <v>#DIV/0!</v>
      </c>
    </row>
    <row r="38" spans="1:5" ht="14.25">
      <c r="A38" s="100" t="s">
        <v>335</v>
      </c>
      <c r="B38" s="380"/>
      <c r="C38" s="162" t="e">
        <f t="shared" si="0"/>
        <v>#DIV/0!</v>
      </c>
      <c r="D38" s="380"/>
      <c r="E38" s="162" t="e">
        <f t="shared" si="1"/>
        <v>#DIV/0!</v>
      </c>
    </row>
    <row r="39" spans="1:5" ht="14.25">
      <c r="A39" s="100" t="s">
        <v>203</v>
      </c>
      <c r="B39" s="380"/>
      <c r="C39" s="162" t="e">
        <f t="shared" si="0"/>
        <v>#DIV/0!</v>
      </c>
      <c r="D39" s="380"/>
      <c r="E39" s="162" t="e">
        <f t="shared" si="1"/>
        <v>#DIV/0!</v>
      </c>
    </row>
    <row r="40" spans="1:5" ht="15">
      <c r="A40" s="634" t="s">
        <v>365</v>
      </c>
      <c r="B40" s="380"/>
      <c r="C40" s="162" t="e">
        <f aca="true" t="shared" si="2" ref="C40:C45">B40/B$76*100</f>
        <v>#DIV/0!</v>
      </c>
      <c r="D40" s="380"/>
      <c r="E40" s="162" t="e">
        <f aca="true" t="shared" si="3" ref="E40:E45">D40/D$76*100</f>
        <v>#DIV/0!</v>
      </c>
    </row>
    <row r="41" spans="1:5" ht="15">
      <c r="A41" s="634" t="s">
        <v>356</v>
      </c>
      <c r="B41" s="380"/>
      <c r="C41" s="162" t="e">
        <f t="shared" si="2"/>
        <v>#DIV/0!</v>
      </c>
      <c r="D41" s="380"/>
      <c r="E41" s="162" t="e">
        <f t="shared" si="3"/>
        <v>#DIV/0!</v>
      </c>
    </row>
    <row r="42" spans="1:5" ht="15">
      <c r="A42" s="634" t="s">
        <v>357</v>
      </c>
      <c r="B42" s="380"/>
      <c r="C42" s="162" t="e">
        <f t="shared" si="2"/>
        <v>#DIV/0!</v>
      </c>
      <c r="D42" s="380"/>
      <c r="E42" s="162" t="e">
        <f t="shared" si="3"/>
        <v>#DIV/0!</v>
      </c>
    </row>
    <row r="43" spans="1:5" ht="15">
      <c r="A43" s="634" t="s">
        <v>358</v>
      </c>
      <c r="B43" s="380"/>
      <c r="C43" s="162" t="e">
        <f t="shared" si="2"/>
        <v>#DIV/0!</v>
      </c>
      <c r="D43" s="380"/>
      <c r="E43" s="162" t="e">
        <f t="shared" si="3"/>
        <v>#DIV/0!</v>
      </c>
    </row>
    <row r="44" spans="1:5" ht="15">
      <c r="A44" s="100" t="s">
        <v>363</v>
      </c>
      <c r="B44" s="380"/>
      <c r="C44" s="162" t="e">
        <f t="shared" si="2"/>
        <v>#DIV/0!</v>
      </c>
      <c r="D44" s="380"/>
      <c r="E44" s="162" t="e">
        <f t="shared" si="3"/>
        <v>#DIV/0!</v>
      </c>
    </row>
    <row r="45" spans="1:5" ht="15">
      <c r="A45" s="100" t="s">
        <v>364</v>
      </c>
      <c r="B45" s="380"/>
      <c r="C45" s="162" t="e">
        <f t="shared" si="2"/>
        <v>#DIV/0!</v>
      </c>
      <c r="D45" s="380"/>
      <c r="E45" s="162" t="e">
        <f t="shared" si="3"/>
        <v>#DIV/0!</v>
      </c>
    </row>
    <row r="46" spans="1:5" ht="15">
      <c r="A46" s="100" t="s">
        <v>298</v>
      </c>
      <c r="B46" s="380"/>
      <c r="C46" s="162" t="e">
        <f aca="true" t="shared" si="4" ref="C46:C75">B46/B$76*100</f>
        <v>#DIV/0!</v>
      </c>
      <c r="D46" s="380"/>
      <c r="E46" s="162" t="e">
        <f aca="true" t="shared" si="5" ref="E46:E75">D46/D$76*100</f>
        <v>#DIV/0!</v>
      </c>
    </row>
    <row r="47" spans="1:5" ht="15">
      <c r="A47" s="100" t="s">
        <v>299</v>
      </c>
      <c r="B47" s="380"/>
      <c r="C47" s="162" t="e">
        <f t="shared" si="4"/>
        <v>#DIV/0!</v>
      </c>
      <c r="D47" s="380"/>
      <c r="E47" s="162" t="e">
        <f t="shared" si="5"/>
        <v>#DIV/0!</v>
      </c>
    </row>
    <row r="48" spans="1:5" ht="15">
      <c r="A48" s="100" t="s">
        <v>297</v>
      </c>
      <c r="B48" s="380"/>
      <c r="C48" s="162" t="e">
        <f t="shared" si="4"/>
        <v>#DIV/0!</v>
      </c>
      <c r="D48" s="380"/>
      <c r="E48" s="162" t="e">
        <f t="shared" si="5"/>
        <v>#DIV/0!</v>
      </c>
    </row>
    <row r="49" spans="1:5" ht="15">
      <c r="A49" s="100" t="s">
        <v>300</v>
      </c>
      <c r="B49" s="380"/>
      <c r="C49" s="162" t="e">
        <f t="shared" si="4"/>
        <v>#DIV/0!</v>
      </c>
      <c r="D49" s="380"/>
      <c r="E49" s="162" t="e">
        <f t="shared" si="5"/>
        <v>#DIV/0!</v>
      </c>
    </row>
    <row r="50" spans="1:5" ht="15">
      <c r="A50" s="100" t="s">
        <v>361</v>
      </c>
      <c r="B50" s="380"/>
      <c r="C50" s="162" t="e">
        <f t="shared" si="4"/>
        <v>#DIV/0!</v>
      </c>
      <c r="D50" s="380"/>
      <c r="E50" s="162" t="e">
        <f t="shared" si="5"/>
        <v>#DIV/0!</v>
      </c>
    </row>
    <row r="51" spans="1:5" ht="15">
      <c r="A51" s="100" t="s">
        <v>324</v>
      </c>
      <c r="B51" s="381"/>
      <c r="C51" s="162" t="e">
        <f t="shared" si="4"/>
        <v>#DIV/0!</v>
      </c>
      <c r="D51" s="381"/>
      <c r="E51" s="162" t="e">
        <f t="shared" si="5"/>
        <v>#DIV/0!</v>
      </c>
    </row>
    <row r="52" spans="1:5" ht="15">
      <c r="A52" s="100" t="s">
        <v>360</v>
      </c>
      <c r="B52" s="381"/>
      <c r="C52" s="162" t="e">
        <f t="shared" si="4"/>
        <v>#DIV/0!</v>
      </c>
      <c r="D52" s="381"/>
      <c r="E52" s="162" t="e">
        <f t="shared" si="5"/>
        <v>#DIV/0!</v>
      </c>
    </row>
    <row r="53" spans="1:5" ht="15">
      <c r="A53" s="489" t="s">
        <v>322</v>
      </c>
      <c r="B53" s="643"/>
      <c r="C53" s="647" t="e">
        <f t="shared" si="4"/>
        <v>#DIV/0!</v>
      </c>
      <c r="D53" s="643"/>
      <c r="E53" s="162" t="e">
        <f t="shared" si="5"/>
        <v>#DIV/0!</v>
      </c>
    </row>
    <row r="54" spans="1:5" ht="15">
      <c r="A54" s="100" t="s">
        <v>325</v>
      </c>
      <c r="B54" s="380"/>
      <c r="C54" s="162" t="e">
        <f t="shared" si="4"/>
        <v>#DIV/0!</v>
      </c>
      <c r="D54" s="380"/>
      <c r="E54" s="162" t="e">
        <f t="shared" si="5"/>
        <v>#DIV/0!</v>
      </c>
    </row>
    <row r="55" spans="1:5" ht="15">
      <c r="A55" s="100" t="s">
        <v>339</v>
      </c>
      <c r="B55" s="380"/>
      <c r="C55" s="162" t="e">
        <f t="shared" si="4"/>
        <v>#DIV/0!</v>
      </c>
      <c r="D55" s="380"/>
      <c r="E55" s="162" t="e">
        <f t="shared" si="5"/>
        <v>#DIV/0!</v>
      </c>
    </row>
    <row r="56" spans="1:5" ht="15">
      <c r="A56" s="100" t="s">
        <v>362</v>
      </c>
      <c r="B56" s="380"/>
      <c r="C56" s="162" t="e">
        <f t="shared" si="4"/>
        <v>#DIV/0!</v>
      </c>
      <c r="D56" s="380"/>
      <c r="E56" s="162" t="e">
        <f t="shared" si="5"/>
        <v>#DIV/0!</v>
      </c>
    </row>
    <row r="57" spans="1:5" ht="15">
      <c r="A57" s="495" t="s">
        <v>318</v>
      </c>
      <c r="B57" s="641"/>
      <c r="C57" s="647" t="e">
        <f t="shared" si="4"/>
        <v>#DIV/0!</v>
      </c>
      <c r="D57" s="641"/>
      <c r="E57" s="162" t="e">
        <f t="shared" si="5"/>
        <v>#DIV/0!</v>
      </c>
    </row>
    <row r="58" spans="1:5" ht="15">
      <c r="A58" s="450" t="s">
        <v>340</v>
      </c>
      <c r="B58" s="381"/>
      <c r="C58" s="162" t="e">
        <f t="shared" si="4"/>
        <v>#DIV/0!</v>
      </c>
      <c r="D58" s="381"/>
      <c r="E58" s="162" t="e">
        <f t="shared" si="5"/>
        <v>#DIV/0!</v>
      </c>
    </row>
    <row r="59" spans="1:5" ht="15">
      <c r="A59" s="450" t="s">
        <v>341</v>
      </c>
      <c r="B59" s="381"/>
      <c r="C59" s="162" t="e">
        <f t="shared" si="4"/>
        <v>#DIV/0!</v>
      </c>
      <c r="D59" s="381"/>
      <c r="E59" s="162" t="e">
        <f t="shared" si="5"/>
        <v>#DIV/0!</v>
      </c>
    </row>
    <row r="60" spans="1:5" ht="15">
      <c r="A60" s="450" t="s">
        <v>342</v>
      </c>
      <c r="B60" s="381"/>
      <c r="C60" s="162" t="e">
        <f t="shared" si="4"/>
        <v>#DIV/0!</v>
      </c>
      <c r="D60" s="381"/>
      <c r="E60" s="162" t="e">
        <f t="shared" si="5"/>
        <v>#DIV/0!</v>
      </c>
    </row>
    <row r="61" spans="1:5" ht="14.25" customHeight="1">
      <c r="A61" s="100" t="s">
        <v>343</v>
      </c>
      <c r="B61" s="381"/>
      <c r="C61" s="162" t="e">
        <f t="shared" si="4"/>
        <v>#DIV/0!</v>
      </c>
      <c r="D61" s="381"/>
      <c r="E61" s="162" t="e">
        <f t="shared" si="5"/>
        <v>#DIV/0!</v>
      </c>
    </row>
    <row r="62" spans="1:5" ht="15">
      <c r="A62" s="100" t="s">
        <v>344</v>
      </c>
      <c r="B62" s="381"/>
      <c r="C62" s="162" t="e">
        <f t="shared" si="4"/>
        <v>#DIV/0!</v>
      </c>
      <c r="D62" s="381"/>
      <c r="E62" s="162" t="e">
        <f t="shared" si="5"/>
        <v>#DIV/0!</v>
      </c>
    </row>
    <row r="63" spans="1:5" ht="15">
      <c r="A63" s="495" t="s">
        <v>317</v>
      </c>
      <c r="B63" s="643"/>
      <c r="C63" s="647" t="e">
        <f t="shared" si="4"/>
        <v>#DIV/0!</v>
      </c>
      <c r="D63" s="643"/>
      <c r="E63" s="162" t="e">
        <f t="shared" si="5"/>
        <v>#DIV/0!</v>
      </c>
    </row>
    <row r="64" spans="1:5" ht="15">
      <c r="A64" s="100" t="s">
        <v>345</v>
      </c>
      <c r="B64" s="381"/>
      <c r="C64" s="162" t="e">
        <f t="shared" si="4"/>
        <v>#DIV/0!</v>
      </c>
      <c r="D64" s="381"/>
      <c r="E64" s="162" t="e">
        <f t="shared" si="5"/>
        <v>#DIV/0!</v>
      </c>
    </row>
    <row r="65" spans="1:5" ht="15">
      <c r="A65" s="100" t="s">
        <v>346</v>
      </c>
      <c r="B65" s="381"/>
      <c r="C65" s="162" t="e">
        <f t="shared" si="4"/>
        <v>#DIV/0!</v>
      </c>
      <c r="D65" s="381"/>
      <c r="E65" s="162" t="e">
        <f t="shared" si="5"/>
        <v>#DIV/0!</v>
      </c>
    </row>
    <row r="66" spans="1:5" ht="15">
      <c r="A66" s="100" t="s">
        <v>347</v>
      </c>
      <c r="B66" s="381"/>
      <c r="C66" s="162" t="e">
        <f t="shared" si="4"/>
        <v>#DIV/0!</v>
      </c>
      <c r="D66" s="381"/>
      <c r="E66" s="162" t="e">
        <f t="shared" si="5"/>
        <v>#DIV/0!</v>
      </c>
    </row>
    <row r="67" spans="1:5" ht="15">
      <c r="A67" s="495" t="s">
        <v>319</v>
      </c>
      <c r="B67" s="643"/>
      <c r="C67" s="647" t="e">
        <f t="shared" si="4"/>
        <v>#DIV/0!</v>
      </c>
      <c r="D67" s="643"/>
      <c r="E67" s="162" t="e">
        <f t="shared" si="5"/>
        <v>#DIV/0!</v>
      </c>
    </row>
    <row r="68" spans="1:5" ht="15">
      <c r="A68" s="100" t="s">
        <v>302</v>
      </c>
      <c r="B68" s="381"/>
      <c r="C68" s="162" t="e">
        <f t="shared" si="4"/>
        <v>#DIV/0!</v>
      </c>
      <c r="D68" s="381"/>
      <c r="E68" s="162" t="e">
        <f t="shared" si="5"/>
        <v>#DIV/0!</v>
      </c>
    </row>
    <row r="69" spans="1:5" ht="15">
      <c r="A69" s="100" t="s">
        <v>303</v>
      </c>
      <c r="B69" s="381"/>
      <c r="C69" s="162" t="e">
        <f t="shared" si="4"/>
        <v>#DIV/0!</v>
      </c>
      <c r="D69" s="381"/>
      <c r="E69" s="162" t="e">
        <f t="shared" si="5"/>
        <v>#DIV/0!</v>
      </c>
    </row>
    <row r="70" spans="1:5" ht="15">
      <c r="A70" s="631" t="s">
        <v>350</v>
      </c>
      <c r="B70" s="643"/>
      <c r="C70" s="647" t="e">
        <f t="shared" si="4"/>
        <v>#DIV/0!</v>
      </c>
      <c r="D70" s="643"/>
      <c r="E70" s="162" t="e">
        <f t="shared" si="5"/>
        <v>#DIV/0!</v>
      </c>
    </row>
    <row r="71" spans="1:5" ht="15">
      <c r="A71" s="450" t="s">
        <v>338</v>
      </c>
      <c r="B71" s="381"/>
      <c r="C71" s="162" t="e">
        <f t="shared" si="4"/>
        <v>#DIV/0!</v>
      </c>
      <c r="D71" s="381"/>
      <c r="E71" s="162" t="e">
        <f t="shared" si="5"/>
        <v>#DIV/0!</v>
      </c>
    </row>
    <row r="72" spans="1:5" ht="15">
      <c r="A72" s="450" t="s">
        <v>351</v>
      </c>
      <c r="B72" s="381"/>
      <c r="C72" s="162" t="e">
        <f t="shared" si="4"/>
        <v>#DIV/0!</v>
      </c>
      <c r="D72" s="381"/>
      <c r="E72" s="162" t="e">
        <f t="shared" si="5"/>
        <v>#DIV/0!</v>
      </c>
    </row>
    <row r="73" spans="1:5" ht="15">
      <c r="A73" s="482" t="s">
        <v>327</v>
      </c>
      <c r="B73" s="381"/>
      <c r="C73" s="162" t="e">
        <f t="shared" si="4"/>
        <v>#DIV/0!</v>
      </c>
      <c r="D73" s="381"/>
      <c r="E73" s="162" t="e">
        <f t="shared" si="5"/>
        <v>#DIV/0!</v>
      </c>
    </row>
    <row r="74" spans="1:5" ht="15">
      <c r="A74" s="482" t="s">
        <v>328</v>
      </c>
      <c r="B74" s="381"/>
      <c r="C74" s="162" t="e">
        <f t="shared" si="4"/>
        <v>#DIV/0!</v>
      </c>
      <c r="D74" s="381"/>
      <c r="E74" s="162" t="e">
        <f t="shared" si="5"/>
        <v>#DIV/0!</v>
      </c>
    </row>
    <row r="75" spans="1:5" ht="15" thickBot="1">
      <c r="A75" s="502" t="s">
        <v>349</v>
      </c>
      <c r="B75" s="381"/>
      <c r="C75" s="162" t="e">
        <f t="shared" si="4"/>
        <v>#DIV/0!</v>
      </c>
      <c r="D75" s="381"/>
      <c r="E75" s="162" t="e">
        <f t="shared" si="5"/>
        <v>#DIV/0!</v>
      </c>
    </row>
    <row r="76" spans="1:5" ht="16.5" thickBot="1">
      <c r="A76" s="610" t="s">
        <v>284</v>
      </c>
      <c r="B76" s="613">
        <f>SUM(B27:B75)</f>
        <v>0</v>
      </c>
      <c r="C76" s="76"/>
      <c r="D76" s="613">
        <f>SUM(D27:D75)</f>
        <v>0</v>
      </c>
      <c r="E76" s="76"/>
    </row>
    <row r="77" spans="1:5" ht="16.5" thickBot="1">
      <c r="A77" s="500" t="s">
        <v>315</v>
      </c>
      <c r="B77" s="497">
        <f>'Plan2 - UTI'!C33</f>
        <v>0</v>
      </c>
      <c r="D77" s="499">
        <f>SUM('Plan3 - UTINeo'!C22:C26)</f>
        <v>0</v>
      </c>
      <c r="E77" s="76"/>
    </row>
    <row r="78" spans="1:5" ht="15" thickBot="1">
      <c r="A78" s="42"/>
      <c r="B78" s="77"/>
      <c r="C78" s="85"/>
      <c r="D78" s="77"/>
      <c r="E78" s="76"/>
    </row>
    <row r="79" spans="1:5" ht="16.5" thickBot="1">
      <c r="A79" s="609" t="s">
        <v>40</v>
      </c>
      <c r="B79" s="622" t="s">
        <v>202</v>
      </c>
      <c r="C79" s="623"/>
      <c r="D79" s="624" t="s">
        <v>83</v>
      </c>
      <c r="E79" s="625"/>
    </row>
    <row r="80" spans="1:5" ht="45.75" thickBot="1">
      <c r="A80" s="97" t="s">
        <v>280</v>
      </c>
      <c r="B80" s="521" t="s">
        <v>281</v>
      </c>
      <c r="C80" s="649" t="s">
        <v>282</v>
      </c>
      <c r="D80" s="521" t="s">
        <v>283</v>
      </c>
      <c r="E80" s="521" t="s">
        <v>282</v>
      </c>
    </row>
    <row r="81" spans="1:5" ht="15">
      <c r="A81" s="99" t="s">
        <v>320</v>
      </c>
      <c r="B81" s="378"/>
      <c r="C81" s="648" t="e">
        <f aca="true" t="shared" si="6" ref="C81:C93">B81/B$130*100</f>
        <v>#DIV/0!</v>
      </c>
      <c r="D81" s="378"/>
      <c r="E81" s="379" t="e">
        <f aca="true" t="shared" si="7" ref="E81:E93">D81/D$130*100</f>
        <v>#DIV/0!</v>
      </c>
    </row>
    <row r="82" spans="1:5" ht="15">
      <c r="A82" s="100" t="s">
        <v>321</v>
      </c>
      <c r="B82" s="380"/>
      <c r="C82" s="506" t="e">
        <f t="shared" si="6"/>
        <v>#DIV/0!</v>
      </c>
      <c r="D82" s="380"/>
      <c r="E82" s="648" t="e">
        <f t="shared" si="7"/>
        <v>#DIV/0!</v>
      </c>
    </row>
    <row r="83" spans="1:5" ht="15">
      <c r="A83" s="495" t="s">
        <v>316</v>
      </c>
      <c r="B83" s="641"/>
      <c r="C83" s="642" t="e">
        <f t="shared" si="6"/>
        <v>#DIV/0!</v>
      </c>
      <c r="D83" s="641"/>
      <c r="E83" s="162" t="e">
        <f t="shared" si="7"/>
        <v>#DIV/0!</v>
      </c>
    </row>
    <row r="84" spans="1:5" ht="15">
      <c r="A84" s="482" t="s">
        <v>336</v>
      </c>
      <c r="B84" s="380"/>
      <c r="C84" s="162" t="e">
        <f t="shared" si="6"/>
        <v>#DIV/0!</v>
      </c>
      <c r="D84" s="380"/>
      <c r="E84" s="162" t="e">
        <f t="shared" si="7"/>
        <v>#DIV/0!</v>
      </c>
    </row>
    <row r="85" spans="1:5" ht="13.5" customHeight="1">
      <c r="A85" s="482" t="s">
        <v>337</v>
      </c>
      <c r="B85" s="380"/>
      <c r="C85" s="162" t="e">
        <f t="shared" si="6"/>
        <v>#DIV/0!</v>
      </c>
      <c r="D85" s="380"/>
      <c r="E85" s="162" t="e">
        <f t="shared" si="7"/>
        <v>#DIV/0!</v>
      </c>
    </row>
    <row r="86" spans="1:5" ht="14.25">
      <c r="A86" s="100" t="s">
        <v>329</v>
      </c>
      <c r="B86" s="380"/>
      <c r="C86" s="162" t="e">
        <f t="shared" si="6"/>
        <v>#DIV/0!</v>
      </c>
      <c r="D86" s="380"/>
      <c r="E86" s="162" t="e">
        <f t="shared" si="7"/>
        <v>#DIV/0!</v>
      </c>
    </row>
    <row r="87" spans="1:5" ht="14.25">
      <c r="A87" s="100" t="s">
        <v>330</v>
      </c>
      <c r="B87" s="380"/>
      <c r="C87" s="162" t="e">
        <f t="shared" si="6"/>
        <v>#DIV/0!</v>
      </c>
      <c r="D87" s="380"/>
      <c r="E87" s="162" t="e">
        <f t="shared" si="7"/>
        <v>#DIV/0!</v>
      </c>
    </row>
    <row r="88" spans="1:5" ht="14.25">
      <c r="A88" s="100" t="s">
        <v>331</v>
      </c>
      <c r="B88" s="380"/>
      <c r="C88" s="162" t="e">
        <f t="shared" si="6"/>
        <v>#DIV/0!</v>
      </c>
      <c r="D88" s="380"/>
      <c r="E88" s="162" t="e">
        <f t="shared" si="7"/>
        <v>#DIV/0!</v>
      </c>
    </row>
    <row r="89" spans="1:5" ht="14.25">
      <c r="A89" s="100" t="s">
        <v>332</v>
      </c>
      <c r="B89" s="380"/>
      <c r="C89" s="162" t="e">
        <f t="shared" si="6"/>
        <v>#DIV/0!</v>
      </c>
      <c r="D89" s="380"/>
      <c r="E89" s="162" t="e">
        <f t="shared" si="7"/>
        <v>#DIV/0!</v>
      </c>
    </row>
    <row r="90" spans="1:5" ht="14.25">
      <c r="A90" s="100" t="s">
        <v>333</v>
      </c>
      <c r="B90" s="380"/>
      <c r="C90" s="162" t="e">
        <f t="shared" si="6"/>
        <v>#DIV/0!</v>
      </c>
      <c r="D90" s="380"/>
      <c r="E90" s="162" t="e">
        <f t="shared" si="7"/>
        <v>#DIV/0!</v>
      </c>
    </row>
    <row r="91" spans="1:5" ht="14.25">
      <c r="A91" s="100" t="s">
        <v>334</v>
      </c>
      <c r="B91" s="380"/>
      <c r="C91" s="162" t="e">
        <f t="shared" si="6"/>
        <v>#DIV/0!</v>
      </c>
      <c r="D91" s="380"/>
      <c r="E91" s="162" t="e">
        <f t="shared" si="7"/>
        <v>#DIV/0!</v>
      </c>
    </row>
    <row r="92" spans="1:5" ht="14.25">
      <c r="A92" s="100" t="s">
        <v>335</v>
      </c>
      <c r="B92" s="380"/>
      <c r="C92" s="162" t="e">
        <f t="shared" si="6"/>
        <v>#DIV/0!</v>
      </c>
      <c r="D92" s="380"/>
      <c r="E92" s="162" t="e">
        <f t="shared" si="7"/>
        <v>#DIV/0!</v>
      </c>
    </row>
    <row r="93" spans="1:5" ht="14.25">
      <c r="A93" s="100" t="s">
        <v>203</v>
      </c>
      <c r="B93" s="380"/>
      <c r="C93" s="162" t="e">
        <f t="shared" si="6"/>
        <v>#DIV/0!</v>
      </c>
      <c r="D93" s="380"/>
      <c r="E93" s="162" t="e">
        <f t="shared" si="7"/>
        <v>#DIV/0!</v>
      </c>
    </row>
    <row r="94" spans="1:5" ht="15">
      <c r="A94" s="634" t="s">
        <v>365</v>
      </c>
      <c r="B94" s="380"/>
      <c r="C94" s="162" t="e">
        <f aca="true" t="shared" si="8" ref="C94:C99">B94/B$130*100</f>
        <v>#DIV/0!</v>
      </c>
      <c r="D94" s="380"/>
      <c r="E94" s="162" t="e">
        <f aca="true" t="shared" si="9" ref="E94:E100">D94/D$130*100</f>
        <v>#DIV/0!</v>
      </c>
    </row>
    <row r="95" spans="1:5" ht="15">
      <c r="A95" s="634" t="s">
        <v>356</v>
      </c>
      <c r="B95" s="380"/>
      <c r="C95" s="162" t="e">
        <f t="shared" si="8"/>
        <v>#DIV/0!</v>
      </c>
      <c r="D95" s="380"/>
      <c r="E95" s="162" t="e">
        <f t="shared" si="9"/>
        <v>#DIV/0!</v>
      </c>
    </row>
    <row r="96" spans="1:5" ht="15">
      <c r="A96" s="634" t="s">
        <v>357</v>
      </c>
      <c r="B96" s="380"/>
      <c r="C96" s="162" t="e">
        <f t="shared" si="8"/>
        <v>#DIV/0!</v>
      </c>
      <c r="D96" s="380"/>
      <c r="E96" s="162" t="e">
        <f t="shared" si="9"/>
        <v>#DIV/0!</v>
      </c>
    </row>
    <row r="97" spans="1:5" ht="15">
      <c r="A97" s="634" t="s">
        <v>358</v>
      </c>
      <c r="B97" s="380"/>
      <c r="C97" s="162" t="e">
        <f t="shared" si="8"/>
        <v>#DIV/0!</v>
      </c>
      <c r="D97" s="380"/>
      <c r="E97" s="162" t="e">
        <f t="shared" si="9"/>
        <v>#DIV/0!</v>
      </c>
    </row>
    <row r="98" spans="1:5" ht="15">
      <c r="A98" s="100" t="s">
        <v>363</v>
      </c>
      <c r="B98" s="380"/>
      <c r="C98" s="162" t="e">
        <f t="shared" si="8"/>
        <v>#DIV/0!</v>
      </c>
      <c r="D98" s="380"/>
      <c r="E98" s="162" t="e">
        <f t="shared" si="9"/>
        <v>#DIV/0!</v>
      </c>
    </row>
    <row r="99" spans="1:5" ht="15">
      <c r="A99" s="100" t="s">
        <v>364</v>
      </c>
      <c r="B99" s="380"/>
      <c r="C99" s="162" t="e">
        <f t="shared" si="8"/>
        <v>#DIV/0!</v>
      </c>
      <c r="D99" s="380"/>
      <c r="E99" s="162" t="e">
        <f t="shared" si="9"/>
        <v>#DIV/0!</v>
      </c>
    </row>
    <row r="100" spans="1:5" ht="15">
      <c r="A100" s="100" t="s">
        <v>298</v>
      </c>
      <c r="B100" s="380"/>
      <c r="C100" s="162" t="e">
        <f aca="true" t="shared" si="10" ref="C100:C129">B100/B$130*100</f>
        <v>#DIV/0!</v>
      </c>
      <c r="D100" s="380"/>
      <c r="E100" s="162" t="e">
        <f t="shared" si="9"/>
        <v>#DIV/0!</v>
      </c>
    </row>
    <row r="101" spans="1:5" ht="15">
      <c r="A101" s="100" t="s">
        <v>299</v>
      </c>
      <c r="B101" s="380"/>
      <c r="C101" s="162" t="e">
        <f t="shared" si="10"/>
        <v>#DIV/0!</v>
      </c>
      <c r="D101" s="380"/>
      <c r="E101" s="162" t="e">
        <f aca="true" t="shared" si="11" ref="E101:E129">D101/D$130*100</f>
        <v>#DIV/0!</v>
      </c>
    </row>
    <row r="102" spans="1:5" ht="15">
      <c r="A102" s="100" t="s">
        <v>297</v>
      </c>
      <c r="B102" s="380"/>
      <c r="C102" s="162" t="e">
        <f t="shared" si="10"/>
        <v>#DIV/0!</v>
      </c>
      <c r="D102" s="380"/>
      <c r="E102" s="162" t="e">
        <f t="shared" si="11"/>
        <v>#DIV/0!</v>
      </c>
    </row>
    <row r="103" spans="1:5" ht="15">
      <c r="A103" s="100" t="s">
        <v>300</v>
      </c>
      <c r="B103" s="380"/>
      <c r="C103" s="162" t="e">
        <f t="shared" si="10"/>
        <v>#DIV/0!</v>
      </c>
      <c r="D103" s="380"/>
      <c r="E103" s="162" t="e">
        <f t="shared" si="11"/>
        <v>#DIV/0!</v>
      </c>
    </row>
    <row r="104" spans="1:5" ht="15">
      <c r="A104" s="100" t="s">
        <v>323</v>
      </c>
      <c r="B104" s="380"/>
      <c r="C104" s="162" t="e">
        <f t="shared" si="10"/>
        <v>#DIV/0!</v>
      </c>
      <c r="D104" s="380"/>
      <c r="E104" s="162" t="e">
        <f t="shared" si="11"/>
        <v>#DIV/0!</v>
      </c>
    </row>
    <row r="105" spans="1:5" ht="15">
      <c r="A105" s="100" t="s">
        <v>324</v>
      </c>
      <c r="B105" s="381"/>
      <c r="C105" s="162" t="e">
        <f t="shared" si="10"/>
        <v>#DIV/0!</v>
      </c>
      <c r="D105" s="381"/>
      <c r="E105" s="162" t="e">
        <f t="shared" si="11"/>
        <v>#DIV/0!</v>
      </c>
    </row>
    <row r="106" spans="1:5" ht="13.5" customHeight="1">
      <c r="A106" s="100" t="s">
        <v>301</v>
      </c>
      <c r="B106" s="381"/>
      <c r="C106" s="162" t="e">
        <f t="shared" si="10"/>
        <v>#DIV/0!</v>
      </c>
      <c r="D106" s="381"/>
      <c r="E106" s="162" t="e">
        <f t="shared" si="11"/>
        <v>#DIV/0!</v>
      </c>
    </row>
    <row r="107" spans="1:5" ht="15">
      <c r="A107" s="489" t="s">
        <v>322</v>
      </c>
      <c r="B107" s="643"/>
      <c r="C107" s="647" t="e">
        <f t="shared" si="10"/>
        <v>#DIV/0!</v>
      </c>
      <c r="D107" s="643"/>
      <c r="E107" s="162" t="e">
        <f t="shared" si="11"/>
        <v>#DIV/0!</v>
      </c>
    </row>
    <row r="108" spans="1:5" ht="15">
      <c r="A108" s="100" t="s">
        <v>325</v>
      </c>
      <c r="B108" s="380"/>
      <c r="C108" s="162" t="e">
        <f t="shared" si="10"/>
        <v>#DIV/0!</v>
      </c>
      <c r="D108" s="380"/>
      <c r="E108" s="162" t="e">
        <f t="shared" si="11"/>
        <v>#DIV/0!</v>
      </c>
    </row>
    <row r="109" spans="1:5" ht="15">
      <c r="A109" s="100" t="s">
        <v>339</v>
      </c>
      <c r="B109" s="380"/>
      <c r="C109" s="162" t="e">
        <f t="shared" si="10"/>
        <v>#DIV/0!</v>
      </c>
      <c r="D109" s="380"/>
      <c r="E109" s="162" t="e">
        <f t="shared" si="11"/>
        <v>#DIV/0!</v>
      </c>
    </row>
    <row r="110" spans="1:5" ht="15">
      <c r="A110" s="100" t="s">
        <v>326</v>
      </c>
      <c r="B110" s="380"/>
      <c r="C110" s="162" t="e">
        <f t="shared" si="10"/>
        <v>#DIV/0!</v>
      </c>
      <c r="D110" s="380"/>
      <c r="E110" s="162" t="e">
        <f t="shared" si="11"/>
        <v>#DIV/0!</v>
      </c>
    </row>
    <row r="111" spans="1:5" ht="15">
      <c r="A111" s="495" t="s">
        <v>318</v>
      </c>
      <c r="B111" s="641"/>
      <c r="C111" s="647" t="e">
        <f t="shared" si="10"/>
        <v>#DIV/0!</v>
      </c>
      <c r="D111" s="641"/>
      <c r="E111" s="162" t="e">
        <f t="shared" si="11"/>
        <v>#DIV/0!</v>
      </c>
    </row>
    <row r="112" spans="1:5" ht="15">
      <c r="A112" s="450" t="s">
        <v>340</v>
      </c>
      <c r="B112" s="381"/>
      <c r="C112" s="162" t="e">
        <f t="shared" si="10"/>
        <v>#DIV/0!</v>
      </c>
      <c r="D112" s="381"/>
      <c r="E112" s="162" t="e">
        <f t="shared" si="11"/>
        <v>#DIV/0!</v>
      </c>
    </row>
    <row r="113" spans="1:5" ht="15">
      <c r="A113" s="450" t="s">
        <v>341</v>
      </c>
      <c r="B113" s="381"/>
      <c r="C113" s="162" t="e">
        <f t="shared" si="10"/>
        <v>#DIV/0!</v>
      </c>
      <c r="D113" s="381"/>
      <c r="E113" s="162" t="e">
        <f t="shared" si="11"/>
        <v>#DIV/0!</v>
      </c>
    </row>
    <row r="114" spans="1:5" ht="15">
      <c r="A114" s="450" t="s">
        <v>342</v>
      </c>
      <c r="B114" s="381"/>
      <c r="C114" s="162" t="e">
        <f t="shared" si="10"/>
        <v>#DIV/0!</v>
      </c>
      <c r="D114" s="381"/>
      <c r="E114" s="162" t="e">
        <f t="shared" si="11"/>
        <v>#DIV/0!</v>
      </c>
    </row>
    <row r="115" spans="1:5" ht="15">
      <c r="A115" s="100" t="s">
        <v>343</v>
      </c>
      <c r="B115" s="381"/>
      <c r="C115" s="162" t="e">
        <f t="shared" si="10"/>
        <v>#DIV/0!</v>
      </c>
      <c r="D115" s="381"/>
      <c r="E115" s="162" t="e">
        <f t="shared" si="11"/>
        <v>#DIV/0!</v>
      </c>
    </row>
    <row r="116" spans="1:5" ht="15">
      <c r="A116" s="100" t="s">
        <v>344</v>
      </c>
      <c r="B116" s="381"/>
      <c r="C116" s="162" t="e">
        <f t="shared" si="10"/>
        <v>#DIV/0!</v>
      </c>
      <c r="D116" s="381"/>
      <c r="E116" s="162" t="e">
        <f t="shared" si="11"/>
        <v>#DIV/0!</v>
      </c>
    </row>
    <row r="117" spans="1:5" ht="15">
      <c r="A117" s="495" t="s">
        <v>317</v>
      </c>
      <c r="B117" s="643"/>
      <c r="C117" s="647" t="e">
        <f t="shared" si="10"/>
        <v>#DIV/0!</v>
      </c>
      <c r="D117" s="643"/>
      <c r="E117" s="162" t="e">
        <f t="shared" si="11"/>
        <v>#DIV/0!</v>
      </c>
    </row>
    <row r="118" spans="1:5" ht="15">
      <c r="A118" s="100" t="s">
        <v>345</v>
      </c>
      <c r="B118" s="381"/>
      <c r="C118" s="162" t="e">
        <f t="shared" si="10"/>
        <v>#DIV/0!</v>
      </c>
      <c r="D118" s="381"/>
      <c r="E118" s="162" t="e">
        <f t="shared" si="11"/>
        <v>#DIV/0!</v>
      </c>
    </row>
    <row r="119" spans="1:5" ht="15">
      <c r="A119" s="100" t="s">
        <v>346</v>
      </c>
      <c r="B119" s="381"/>
      <c r="C119" s="162" t="e">
        <f t="shared" si="10"/>
        <v>#DIV/0!</v>
      </c>
      <c r="D119" s="381"/>
      <c r="E119" s="162" t="e">
        <f t="shared" si="11"/>
        <v>#DIV/0!</v>
      </c>
    </row>
    <row r="120" spans="1:5" ht="15">
      <c r="A120" s="100" t="s">
        <v>347</v>
      </c>
      <c r="B120" s="381"/>
      <c r="C120" s="162" t="e">
        <f t="shared" si="10"/>
        <v>#DIV/0!</v>
      </c>
      <c r="D120" s="381"/>
      <c r="E120" s="162" t="e">
        <f t="shared" si="11"/>
        <v>#DIV/0!</v>
      </c>
    </row>
    <row r="121" spans="1:5" ht="15">
      <c r="A121" s="495" t="s">
        <v>319</v>
      </c>
      <c r="B121" s="643"/>
      <c r="C121" s="647" t="e">
        <f t="shared" si="10"/>
        <v>#DIV/0!</v>
      </c>
      <c r="D121" s="643"/>
      <c r="E121" s="162" t="e">
        <f t="shared" si="11"/>
        <v>#DIV/0!</v>
      </c>
    </row>
    <row r="122" spans="1:5" ht="15">
      <c r="A122" s="100" t="s">
        <v>302</v>
      </c>
      <c r="B122" s="381"/>
      <c r="C122" s="162" t="e">
        <f t="shared" si="10"/>
        <v>#DIV/0!</v>
      </c>
      <c r="D122" s="381"/>
      <c r="E122" s="162" t="e">
        <f t="shared" si="11"/>
        <v>#DIV/0!</v>
      </c>
    </row>
    <row r="123" spans="1:5" ht="15">
      <c r="A123" s="100" t="s">
        <v>303</v>
      </c>
      <c r="B123" s="381"/>
      <c r="C123" s="162" t="e">
        <f t="shared" si="10"/>
        <v>#DIV/0!</v>
      </c>
      <c r="D123" s="381"/>
      <c r="E123" s="162" t="e">
        <f t="shared" si="11"/>
        <v>#DIV/0!</v>
      </c>
    </row>
    <row r="124" spans="1:5" ht="13.5" customHeight="1">
      <c r="A124" s="631" t="s">
        <v>350</v>
      </c>
      <c r="B124" s="643"/>
      <c r="C124" s="647" t="e">
        <f t="shared" si="10"/>
        <v>#DIV/0!</v>
      </c>
      <c r="D124" s="643"/>
      <c r="E124" s="162" t="e">
        <f t="shared" si="11"/>
        <v>#DIV/0!</v>
      </c>
    </row>
    <row r="125" spans="1:5" ht="15">
      <c r="A125" s="450" t="s">
        <v>338</v>
      </c>
      <c r="B125" s="381"/>
      <c r="C125" s="162" t="e">
        <f t="shared" si="10"/>
        <v>#DIV/0!</v>
      </c>
      <c r="D125" s="381"/>
      <c r="E125" s="162" t="e">
        <f t="shared" si="11"/>
        <v>#DIV/0!</v>
      </c>
    </row>
    <row r="126" spans="1:5" ht="15">
      <c r="A126" s="450" t="s">
        <v>351</v>
      </c>
      <c r="B126" s="381"/>
      <c r="C126" s="162" t="e">
        <f t="shared" si="10"/>
        <v>#DIV/0!</v>
      </c>
      <c r="D126" s="381"/>
      <c r="E126" s="162" t="e">
        <f t="shared" si="11"/>
        <v>#DIV/0!</v>
      </c>
    </row>
    <row r="127" spans="1:5" ht="15">
      <c r="A127" s="482" t="s">
        <v>327</v>
      </c>
      <c r="B127" s="381"/>
      <c r="C127" s="162" t="e">
        <f t="shared" si="10"/>
        <v>#DIV/0!</v>
      </c>
      <c r="D127" s="381"/>
      <c r="E127" s="162" t="e">
        <f t="shared" si="11"/>
        <v>#DIV/0!</v>
      </c>
    </row>
    <row r="128" spans="1:5" ht="15">
      <c r="A128" s="482" t="s">
        <v>328</v>
      </c>
      <c r="B128" s="381"/>
      <c r="C128" s="162" t="e">
        <f t="shared" si="10"/>
        <v>#DIV/0!</v>
      </c>
      <c r="D128" s="381"/>
      <c r="E128" s="162" t="e">
        <f t="shared" si="11"/>
        <v>#DIV/0!</v>
      </c>
    </row>
    <row r="129" spans="1:5" ht="15" thickBot="1">
      <c r="A129" s="502" t="s">
        <v>349</v>
      </c>
      <c r="B129" s="381"/>
      <c r="C129" s="162" t="e">
        <f t="shared" si="10"/>
        <v>#DIV/0!</v>
      </c>
      <c r="D129" s="381"/>
      <c r="E129" s="162" t="e">
        <f t="shared" si="11"/>
        <v>#DIV/0!</v>
      </c>
    </row>
    <row r="130" spans="1:5" ht="16.5" thickBot="1">
      <c r="A130" s="610" t="s">
        <v>284</v>
      </c>
      <c r="B130" s="613">
        <f>SUM(B81:B129)</f>
        <v>0</v>
      </c>
      <c r="C130" s="76"/>
      <c r="D130" s="613">
        <f>SUM(D81:D129)</f>
        <v>0</v>
      </c>
      <c r="E130" s="76"/>
    </row>
    <row r="131" spans="1:5" ht="15.75" thickBot="1">
      <c r="A131" s="501" t="s">
        <v>315</v>
      </c>
      <c r="B131" s="497">
        <f>'Plan2 - UTI'!C50</f>
        <v>0</v>
      </c>
      <c r="D131" s="499">
        <f>SUM('Plan3 - UTINeo'!C37:C41)</f>
        <v>0</v>
      </c>
      <c r="E131" s="76"/>
    </row>
    <row r="132" spans="1:5" ht="15" thickBot="1">
      <c r="A132" s="42"/>
      <c r="B132" s="77"/>
      <c r="C132" s="85"/>
      <c r="D132" s="77"/>
      <c r="E132" s="76"/>
    </row>
    <row r="133" spans="1:5" ht="16.5" thickBot="1">
      <c r="A133" s="609" t="s">
        <v>41</v>
      </c>
      <c r="B133" s="622" t="s">
        <v>202</v>
      </c>
      <c r="C133" s="623"/>
      <c r="D133" s="624" t="s">
        <v>83</v>
      </c>
      <c r="E133" s="625"/>
    </row>
    <row r="134" spans="1:5" ht="45.75" thickBot="1">
      <c r="A134" s="97" t="s">
        <v>280</v>
      </c>
      <c r="B134" s="521" t="s">
        <v>281</v>
      </c>
      <c r="C134" s="521" t="s">
        <v>282</v>
      </c>
      <c r="D134" s="521" t="s">
        <v>283</v>
      </c>
      <c r="E134" s="521" t="s">
        <v>282</v>
      </c>
    </row>
    <row r="135" spans="1:5" ht="15">
      <c r="A135" s="99" t="s">
        <v>320</v>
      </c>
      <c r="B135" s="378"/>
      <c r="C135" s="379" t="e">
        <f aca="true" t="shared" si="12" ref="C135:C147">B135/B$184*100</f>
        <v>#DIV/0!</v>
      </c>
      <c r="D135" s="378"/>
      <c r="E135" s="379" t="e">
        <f aca="true" t="shared" si="13" ref="E135:E166">D135/D$184*100</f>
        <v>#DIV/0!</v>
      </c>
    </row>
    <row r="136" spans="1:5" ht="15">
      <c r="A136" s="100" t="s">
        <v>321</v>
      </c>
      <c r="B136" s="380"/>
      <c r="C136" s="162" t="e">
        <f t="shared" si="12"/>
        <v>#DIV/0!</v>
      </c>
      <c r="D136" s="380"/>
      <c r="E136" s="162" t="e">
        <f t="shared" si="13"/>
        <v>#DIV/0!</v>
      </c>
    </row>
    <row r="137" spans="1:5" ht="15">
      <c r="A137" s="495" t="s">
        <v>316</v>
      </c>
      <c r="B137" s="641"/>
      <c r="C137" s="647" t="e">
        <f t="shared" si="12"/>
        <v>#DIV/0!</v>
      </c>
      <c r="D137" s="641"/>
      <c r="E137" s="162" t="e">
        <f t="shared" si="13"/>
        <v>#DIV/0!</v>
      </c>
    </row>
    <row r="138" spans="1:5" ht="15">
      <c r="A138" s="482" t="s">
        <v>336</v>
      </c>
      <c r="B138" s="380"/>
      <c r="C138" s="162" t="e">
        <f t="shared" si="12"/>
        <v>#DIV/0!</v>
      </c>
      <c r="D138" s="380"/>
      <c r="E138" s="162" t="e">
        <f t="shared" si="13"/>
        <v>#DIV/0!</v>
      </c>
    </row>
    <row r="139" spans="1:5" ht="15">
      <c r="A139" s="482" t="s">
        <v>337</v>
      </c>
      <c r="B139" s="380"/>
      <c r="C139" s="162" t="e">
        <f t="shared" si="12"/>
        <v>#DIV/0!</v>
      </c>
      <c r="D139" s="380"/>
      <c r="E139" s="162" t="e">
        <f t="shared" si="13"/>
        <v>#DIV/0!</v>
      </c>
    </row>
    <row r="140" spans="1:5" ht="14.25">
      <c r="A140" s="100" t="s">
        <v>329</v>
      </c>
      <c r="B140" s="380"/>
      <c r="C140" s="162" t="e">
        <f t="shared" si="12"/>
        <v>#DIV/0!</v>
      </c>
      <c r="D140" s="380"/>
      <c r="E140" s="162" t="e">
        <f t="shared" si="13"/>
        <v>#DIV/0!</v>
      </c>
    </row>
    <row r="141" spans="1:5" ht="14.25">
      <c r="A141" s="100" t="s">
        <v>330</v>
      </c>
      <c r="B141" s="380"/>
      <c r="C141" s="162" t="e">
        <f t="shared" si="12"/>
        <v>#DIV/0!</v>
      </c>
      <c r="D141" s="380"/>
      <c r="E141" s="162" t="e">
        <f t="shared" si="13"/>
        <v>#DIV/0!</v>
      </c>
    </row>
    <row r="142" spans="1:5" ht="14.25">
      <c r="A142" s="100" t="s">
        <v>331</v>
      </c>
      <c r="B142" s="380"/>
      <c r="C142" s="162" t="e">
        <f t="shared" si="12"/>
        <v>#DIV/0!</v>
      </c>
      <c r="D142" s="380"/>
      <c r="E142" s="162" t="e">
        <f t="shared" si="13"/>
        <v>#DIV/0!</v>
      </c>
    </row>
    <row r="143" spans="1:5" ht="14.25">
      <c r="A143" s="100" t="s">
        <v>332</v>
      </c>
      <c r="B143" s="380"/>
      <c r="C143" s="162" t="e">
        <f t="shared" si="12"/>
        <v>#DIV/0!</v>
      </c>
      <c r="D143" s="380"/>
      <c r="E143" s="162" t="e">
        <f t="shared" si="13"/>
        <v>#DIV/0!</v>
      </c>
    </row>
    <row r="144" spans="1:5" ht="14.25">
      <c r="A144" s="100" t="s">
        <v>333</v>
      </c>
      <c r="B144" s="380"/>
      <c r="C144" s="162" t="e">
        <f t="shared" si="12"/>
        <v>#DIV/0!</v>
      </c>
      <c r="D144" s="380"/>
      <c r="E144" s="162" t="e">
        <f t="shared" si="13"/>
        <v>#DIV/0!</v>
      </c>
    </row>
    <row r="145" spans="1:5" ht="14.25">
      <c r="A145" s="100" t="s">
        <v>334</v>
      </c>
      <c r="B145" s="380"/>
      <c r="C145" s="162" t="e">
        <f t="shared" si="12"/>
        <v>#DIV/0!</v>
      </c>
      <c r="D145" s="380"/>
      <c r="E145" s="162" t="e">
        <f t="shared" si="13"/>
        <v>#DIV/0!</v>
      </c>
    </row>
    <row r="146" spans="1:5" ht="14.25">
      <c r="A146" s="100" t="s">
        <v>335</v>
      </c>
      <c r="B146" s="380"/>
      <c r="C146" s="162" t="e">
        <f t="shared" si="12"/>
        <v>#DIV/0!</v>
      </c>
      <c r="D146" s="380"/>
      <c r="E146" s="162" t="e">
        <f t="shared" si="13"/>
        <v>#DIV/0!</v>
      </c>
    </row>
    <row r="147" spans="1:5" ht="14.25">
      <c r="A147" s="100" t="s">
        <v>203</v>
      </c>
      <c r="B147" s="380"/>
      <c r="C147" s="162" t="e">
        <f t="shared" si="12"/>
        <v>#DIV/0!</v>
      </c>
      <c r="D147" s="380"/>
      <c r="E147" s="162" t="e">
        <f t="shared" si="13"/>
        <v>#DIV/0!</v>
      </c>
    </row>
    <row r="148" spans="1:5" ht="15">
      <c r="A148" s="634" t="s">
        <v>365</v>
      </c>
      <c r="B148" s="380"/>
      <c r="C148" s="162" t="e">
        <f aca="true" t="shared" si="14" ref="C148:C153">B148/B$184*100</f>
        <v>#DIV/0!</v>
      </c>
      <c r="D148" s="380"/>
      <c r="E148" s="162" t="e">
        <f t="shared" si="13"/>
        <v>#DIV/0!</v>
      </c>
    </row>
    <row r="149" spans="1:5" ht="15">
      <c r="A149" s="634" t="s">
        <v>356</v>
      </c>
      <c r="B149" s="380"/>
      <c r="C149" s="162" t="e">
        <f t="shared" si="14"/>
        <v>#DIV/0!</v>
      </c>
      <c r="D149" s="380"/>
      <c r="E149" s="162" t="e">
        <f t="shared" si="13"/>
        <v>#DIV/0!</v>
      </c>
    </row>
    <row r="150" spans="1:5" ht="15">
      <c r="A150" s="634" t="s">
        <v>357</v>
      </c>
      <c r="B150" s="380"/>
      <c r="C150" s="162" t="e">
        <f t="shared" si="14"/>
        <v>#DIV/0!</v>
      </c>
      <c r="D150" s="380"/>
      <c r="E150" s="162" t="e">
        <f t="shared" si="13"/>
        <v>#DIV/0!</v>
      </c>
    </row>
    <row r="151" spans="1:5" ht="15">
      <c r="A151" s="634" t="s">
        <v>358</v>
      </c>
      <c r="B151" s="380"/>
      <c r="C151" s="162" t="e">
        <f t="shared" si="14"/>
        <v>#DIV/0!</v>
      </c>
      <c r="D151" s="380"/>
      <c r="E151" s="162" t="e">
        <f t="shared" si="13"/>
        <v>#DIV/0!</v>
      </c>
    </row>
    <row r="152" spans="1:5" ht="15">
      <c r="A152" s="100" t="s">
        <v>363</v>
      </c>
      <c r="B152" s="380"/>
      <c r="C152" s="162" t="e">
        <f>B152/B$184*100</f>
        <v>#DIV/0!</v>
      </c>
      <c r="D152" s="380"/>
      <c r="E152" s="162" t="e">
        <f t="shared" si="13"/>
        <v>#DIV/0!</v>
      </c>
    </row>
    <row r="153" spans="1:5" ht="15">
      <c r="A153" s="100" t="s">
        <v>364</v>
      </c>
      <c r="B153" s="380"/>
      <c r="C153" s="162" t="e">
        <f t="shared" si="14"/>
        <v>#DIV/0!</v>
      </c>
      <c r="D153" s="380"/>
      <c r="E153" s="162" t="e">
        <f t="shared" si="13"/>
        <v>#DIV/0!</v>
      </c>
    </row>
    <row r="154" spans="1:5" ht="15">
      <c r="A154" s="100" t="s">
        <v>298</v>
      </c>
      <c r="B154" s="380"/>
      <c r="C154" s="162" t="e">
        <f aca="true" t="shared" si="15" ref="C154:C183">B154/B$184*100</f>
        <v>#DIV/0!</v>
      </c>
      <c r="D154" s="380"/>
      <c r="E154" s="162" t="e">
        <f t="shared" si="13"/>
        <v>#DIV/0!</v>
      </c>
    </row>
    <row r="155" spans="1:5" ht="15">
      <c r="A155" s="100" t="s">
        <v>299</v>
      </c>
      <c r="B155" s="380"/>
      <c r="C155" s="162" t="e">
        <f t="shared" si="15"/>
        <v>#DIV/0!</v>
      </c>
      <c r="D155" s="380"/>
      <c r="E155" s="162" t="e">
        <f t="shared" si="13"/>
        <v>#DIV/0!</v>
      </c>
    </row>
    <row r="156" spans="1:5" ht="15">
      <c r="A156" s="100" t="s">
        <v>297</v>
      </c>
      <c r="B156" s="380"/>
      <c r="C156" s="162" t="e">
        <f t="shared" si="15"/>
        <v>#DIV/0!</v>
      </c>
      <c r="D156" s="380"/>
      <c r="E156" s="162" t="e">
        <f t="shared" si="13"/>
        <v>#DIV/0!</v>
      </c>
    </row>
    <row r="157" spans="1:5" ht="15">
      <c r="A157" s="100" t="s">
        <v>300</v>
      </c>
      <c r="B157" s="380"/>
      <c r="C157" s="162" t="e">
        <f t="shared" si="15"/>
        <v>#DIV/0!</v>
      </c>
      <c r="D157" s="380"/>
      <c r="E157" s="162" t="e">
        <f t="shared" si="13"/>
        <v>#DIV/0!</v>
      </c>
    </row>
    <row r="158" spans="1:5" ht="15">
      <c r="A158" s="100" t="s">
        <v>323</v>
      </c>
      <c r="B158" s="380"/>
      <c r="C158" s="162" t="e">
        <f t="shared" si="15"/>
        <v>#DIV/0!</v>
      </c>
      <c r="D158" s="380"/>
      <c r="E158" s="162" t="e">
        <f t="shared" si="13"/>
        <v>#DIV/0!</v>
      </c>
    </row>
    <row r="159" spans="1:5" ht="15">
      <c r="A159" s="100" t="s">
        <v>324</v>
      </c>
      <c r="B159" s="381"/>
      <c r="C159" s="162" t="e">
        <f t="shared" si="15"/>
        <v>#DIV/0!</v>
      </c>
      <c r="D159" s="381"/>
      <c r="E159" s="162" t="e">
        <f t="shared" si="13"/>
        <v>#DIV/0!</v>
      </c>
    </row>
    <row r="160" spans="1:5" ht="15">
      <c r="A160" s="100" t="s">
        <v>301</v>
      </c>
      <c r="B160" s="381"/>
      <c r="C160" s="162" t="e">
        <f t="shared" si="15"/>
        <v>#DIV/0!</v>
      </c>
      <c r="D160" s="381"/>
      <c r="E160" s="162" t="e">
        <f t="shared" si="13"/>
        <v>#DIV/0!</v>
      </c>
    </row>
    <row r="161" spans="1:5" ht="15">
      <c r="A161" s="489" t="s">
        <v>322</v>
      </c>
      <c r="B161" s="643"/>
      <c r="C161" s="647" t="e">
        <f t="shared" si="15"/>
        <v>#DIV/0!</v>
      </c>
      <c r="D161" s="643"/>
      <c r="E161" s="162" t="e">
        <f t="shared" si="13"/>
        <v>#DIV/0!</v>
      </c>
    </row>
    <row r="162" spans="1:5" ht="15">
      <c r="A162" s="100" t="s">
        <v>325</v>
      </c>
      <c r="B162" s="380"/>
      <c r="C162" s="162" t="e">
        <f t="shared" si="15"/>
        <v>#DIV/0!</v>
      </c>
      <c r="D162" s="380"/>
      <c r="E162" s="162" t="e">
        <f t="shared" si="13"/>
        <v>#DIV/0!</v>
      </c>
    </row>
    <row r="163" spans="1:5" ht="15">
      <c r="A163" s="100" t="s">
        <v>339</v>
      </c>
      <c r="B163" s="380"/>
      <c r="C163" s="162" t="e">
        <f t="shared" si="15"/>
        <v>#DIV/0!</v>
      </c>
      <c r="D163" s="380"/>
      <c r="E163" s="162" t="e">
        <f t="shared" si="13"/>
        <v>#DIV/0!</v>
      </c>
    </row>
    <row r="164" spans="1:5" ht="15">
      <c r="A164" s="100" t="s">
        <v>326</v>
      </c>
      <c r="B164" s="380"/>
      <c r="C164" s="162" t="e">
        <f t="shared" si="15"/>
        <v>#DIV/0!</v>
      </c>
      <c r="D164" s="380"/>
      <c r="E164" s="162" t="e">
        <f t="shared" si="13"/>
        <v>#DIV/0!</v>
      </c>
    </row>
    <row r="165" spans="1:5" ht="15">
      <c r="A165" s="495" t="s">
        <v>318</v>
      </c>
      <c r="B165" s="641"/>
      <c r="C165" s="647" t="e">
        <f t="shared" si="15"/>
        <v>#DIV/0!</v>
      </c>
      <c r="D165" s="641"/>
      <c r="E165" s="162" t="e">
        <f t="shared" si="13"/>
        <v>#DIV/0!</v>
      </c>
    </row>
    <row r="166" spans="1:5" ht="15">
      <c r="A166" s="450" t="s">
        <v>340</v>
      </c>
      <c r="B166" s="381"/>
      <c r="C166" s="162" t="e">
        <f t="shared" si="15"/>
        <v>#DIV/0!</v>
      </c>
      <c r="D166" s="381"/>
      <c r="E166" s="162" t="e">
        <f t="shared" si="13"/>
        <v>#DIV/0!</v>
      </c>
    </row>
    <row r="167" spans="1:5" ht="15">
      <c r="A167" s="450" t="s">
        <v>341</v>
      </c>
      <c r="B167" s="381"/>
      <c r="C167" s="162" t="e">
        <f t="shared" si="15"/>
        <v>#DIV/0!</v>
      </c>
      <c r="D167" s="381"/>
      <c r="E167" s="162" t="e">
        <f aca="true" t="shared" si="16" ref="E167:E183">D167/D$184*100</f>
        <v>#DIV/0!</v>
      </c>
    </row>
    <row r="168" spans="1:5" ht="15">
      <c r="A168" s="450" t="s">
        <v>342</v>
      </c>
      <c r="B168" s="381"/>
      <c r="C168" s="162" t="e">
        <f t="shared" si="15"/>
        <v>#DIV/0!</v>
      </c>
      <c r="D168" s="381"/>
      <c r="E168" s="162" t="e">
        <f t="shared" si="16"/>
        <v>#DIV/0!</v>
      </c>
    </row>
    <row r="169" spans="1:5" ht="15">
      <c r="A169" s="100" t="s">
        <v>343</v>
      </c>
      <c r="B169" s="381"/>
      <c r="C169" s="162" t="e">
        <f t="shared" si="15"/>
        <v>#DIV/0!</v>
      </c>
      <c r="D169" s="381"/>
      <c r="E169" s="162" t="e">
        <f t="shared" si="16"/>
        <v>#DIV/0!</v>
      </c>
    </row>
    <row r="170" spans="1:5" ht="15">
      <c r="A170" s="100" t="s">
        <v>344</v>
      </c>
      <c r="B170" s="381"/>
      <c r="C170" s="162" t="e">
        <f t="shared" si="15"/>
        <v>#DIV/0!</v>
      </c>
      <c r="D170" s="381"/>
      <c r="E170" s="162" t="e">
        <f t="shared" si="16"/>
        <v>#DIV/0!</v>
      </c>
    </row>
    <row r="171" spans="1:5" ht="15">
      <c r="A171" s="495" t="s">
        <v>317</v>
      </c>
      <c r="B171" s="643"/>
      <c r="C171" s="647" t="e">
        <f t="shared" si="15"/>
        <v>#DIV/0!</v>
      </c>
      <c r="D171" s="643"/>
      <c r="E171" s="162" t="e">
        <f t="shared" si="16"/>
        <v>#DIV/0!</v>
      </c>
    </row>
    <row r="172" spans="1:5" ht="15">
      <c r="A172" s="100" t="s">
        <v>345</v>
      </c>
      <c r="B172" s="381"/>
      <c r="C172" s="162" t="e">
        <f t="shared" si="15"/>
        <v>#DIV/0!</v>
      </c>
      <c r="D172" s="381"/>
      <c r="E172" s="162" t="e">
        <f t="shared" si="16"/>
        <v>#DIV/0!</v>
      </c>
    </row>
    <row r="173" spans="1:5" ht="15">
      <c r="A173" s="100" t="s">
        <v>346</v>
      </c>
      <c r="B173" s="381"/>
      <c r="C173" s="162" t="e">
        <f t="shared" si="15"/>
        <v>#DIV/0!</v>
      </c>
      <c r="D173" s="381"/>
      <c r="E173" s="162" t="e">
        <f t="shared" si="16"/>
        <v>#DIV/0!</v>
      </c>
    </row>
    <row r="174" spans="1:5" ht="15">
      <c r="A174" s="100" t="s">
        <v>347</v>
      </c>
      <c r="B174" s="381"/>
      <c r="C174" s="162" t="e">
        <f t="shared" si="15"/>
        <v>#DIV/0!</v>
      </c>
      <c r="D174" s="381"/>
      <c r="E174" s="162" t="e">
        <f t="shared" si="16"/>
        <v>#DIV/0!</v>
      </c>
    </row>
    <row r="175" spans="1:5" ht="15">
      <c r="A175" s="495" t="s">
        <v>319</v>
      </c>
      <c r="B175" s="643"/>
      <c r="C175" s="647" t="e">
        <f t="shared" si="15"/>
        <v>#DIV/0!</v>
      </c>
      <c r="D175" s="643"/>
      <c r="E175" s="162" t="e">
        <f t="shared" si="16"/>
        <v>#DIV/0!</v>
      </c>
    </row>
    <row r="176" spans="1:5" ht="15">
      <c r="A176" s="100" t="s">
        <v>302</v>
      </c>
      <c r="B176" s="381"/>
      <c r="C176" s="162" t="e">
        <f t="shared" si="15"/>
        <v>#DIV/0!</v>
      </c>
      <c r="D176" s="381"/>
      <c r="E176" s="162" t="e">
        <f t="shared" si="16"/>
        <v>#DIV/0!</v>
      </c>
    </row>
    <row r="177" spans="1:5" ht="15">
      <c r="A177" s="100" t="s">
        <v>303</v>
      </c>
      <c r="B177" s="381"/>
      <c r="C177" s="162" t="e">
        <f t="shared" si="15"/>
        <v>#DIV/0!</v>
      </c>
      <c r="D177" s="381"/>
      <c r="E177" s="162" t="e">
        <f t="shared" si="16"/>
        <v>#DIV/0!</v>
      </c>
    </row>
    <row r="178" spans="1:5" ht="15">
      <c r="A178" s="631" t="s">
        <v>350</v>
      </c>
      <c r="B178" s="643"/>
      <c r="C178" s="647" t="e">
        <f t="shared" si="15"/>
        <v>#DIV/0!</v>
      </c>
      <c r="D178" s="643"/>
      <c r="E178" s="162" t="e">
        <f t="shared" si="16"/>
        <v>#DIV/0!</v>
      </c>
    </row>
    <row r="179" spans="1:5" ht="15">
      <c r="A179" s="450" t="s">
        <v>338</v>
      </c>
      <c r="B179" s="381"/>
      <c r="C179" s="162" t="e">
        <f t="shared" si="15"/>
        <v>#DIV/0!</v>
      </c>
      <c r="D179" s="381"/>
      <c r="E179" s="162" t="e">
        <f t="shared" si="16"/>
        <v>#DIV/0!</v>
      </c>
    </row>
    <row r="180" spans="1:5" ht="15">
      <c r="A180" s="450" t="s">
        <v>351</v>
      </c>
      <c r="B180" s="381"/>
      <c r="C180" s="162" t="e">
        <f t="shared" si="15"/>
        <v>#DIV/0!</v>
      </c>
      <c r="D180" s="381"/>
      <c r="E180" s="162" t="e">
        <f t="shared" si="16"/>
        <v>#DIV/0!</v>
      </c>
    </row>
    <row r="181" spans="1:5" ht="15">
      <c r="A181" s="482" t="s">
        <v>327</v>
      </c>
      <c r="B181" s="381"/>
      <c r="C181" s="162" t="e">
        <f t="shared" si="15"/>
        <v>#DIV/0!</v>
      </c>
      <c r="D181" s="381"/>
      <c r="E181" s="162" t="e">
        <f t="shared" si="16"/>
        <v>#DIV/0!</v>
      </c>
    </row>
    <row r="182" spans="1:5" ht="15">
      <c r="A182" s="482" t="s">
        <v>328</v>
      </c>
      <c r="B182" s="381"/>
      <c r="C182" s="162" t="e">
        <f t="shared" si="15"/>
        <v>#DIV/0!</v>
      </c>
      <c r="D182" s="381"/>
      <c r="E182" s="162" t="e">
        <f t="shared" si="16"/>
        <v>#DIV/0!</v>
      </c>
    </row>
    <row r="183" spans="1:5" ht="15" thickBot="1">
      <c r="A183" s="502" t="s">
        <v>349</v>
      </c>
      <c r="B183" s="381"/>
      <c r="C183" s="162" t="e">
        <f t="shared" si="15"/>
        <v>#DIV/0!</v>
      </c>
      <c r="D183" s="381"/>
      <c r="E183" s="162" t="e">
        <f t="shared" si="16"/>
        <v>#DIV/0!</v>
      </c>
    </row>
    <row r="184" spans="1:5" ht="16.5" thickBot="1">
      <c r="A184" s="610" t="s">
        <v>284</v>
      </c>
      <c r="B184" s="613">
        <f>SUM(B135:B183)</f>
        <v>0</v>
      </c>
      <c r="C184" s="76"/>
      <c r="D184" s="613">
        <f>SUM(D135:D183)</f>
        <v>0</v>
      </c>
      <c r="E184" s="76"/>
    </row>
    <row r="185" spans="1:5" ht="16.5" thickBot="1">
      <c r="A185" s="500" t="s">
        <v>315</v>
      </c>
      <c r="B185" s="497">
        <f>'Plan2 - UTI'!C67</f>
        <v>0</v>
      </c>
      <c r="D185" s="499">
        <f>SUM('Plan3 - UTINeo'!C52:C56)</f>
        <v>0</v>
      </c>
      <c r="E185" s="76"/>
    </row>
    <row r="186" spans="1:5" ht="15" thickBot="1">
      <c r="A186" s="42"/>
      <c r="B186" s="77"/>
      <c r="C186" s="85"/>
      <c r="D186" s="77"/>
      <c r="E186" s="76"/>
    </row>
    <row r="187" spans="1:5" ht="16.5" thickBot="1">
      <c r="A187" s="609" t="s">
        <v>42</v>
      </c>
      <c r="B187" s="622" t="s">
        <v>202</v>
      </c>
      <c r="C187" s="623"/>
      <c r="D187" s="624" t="s">
        <v>83</v>
      </c>
      <c r="E187" s="625"/>
    </row>
    <row r="188" spans="1:5" ht="45.75" thickBot="1">
      <c r="A188" s="97" t="s">
        <v>280</v>
      </c>
      <c r="B188" s="521" t="s">
        <v>281</v>
      </c>
      <c r="C188" s="521" t="s">
        <v>282</v>
      </c>
      <c r="D188" s="521" t="s">
        <v>283</v>
      </c>
      <c r="E188" s="521" t="s">
        <v>282</v>
      </c>
    </row>
    <row r="189" spans="1:5" ht="15">
      <c r="A189" s="99" t="s">
        <v>320</v>
      </c>
      <c r="B189" s="378"/>
      <c r="C189" s="379" t="e">
        <f aca="true" t="shared" si="17" ref="C189:C201">B189/B$238*100</f>
        <v>#DIV/0!</v>
      </c>
      <c r="D189" s="378"/>
      <c r="E189" s="379" t="e">
        <f aca="true" t="shared" si="18" ref="E189:E201">D189/D$238*100</f>
        <v>#DIV/0!</v>
      </c>
    </row>
    <row r="190" spans="1:5" ht="15">
      <c r="A190" s="100" t="s">
        <v>321</v>
      </c>
      <c r="B190" s="380"/>
      <c r="C190" s="162" t="e">
        <f t="shared" si="17"/>
        <v>#DIV/0!</v>
      </c>
      <c r="D190" s="380"/>
      <c r="E190" s="162" t="e">
        <f t="shared" si="18"/>
        <v>#DIV/0!</v>
      </c>
    </row>
    <row r="191" spans="1:5" ht="12.75" customHeight="1">
      <c r="A191" s="495" t="s">
        <v>316</v>
      </c>
      <c r="B191" s="641"/>
      <c r="C191" s="647" t="e">
        <f t="shared" si="17"/>
        <v>#DIV/0!</v>
      </c>
      <c r="D191" s="641"/>
      <c r="E191" s="162" t="e">
        <f t="shared" si="18"/>
        <v>#DIV/0!</v>
      </c>
    </row>
    <row r="192" spans="1:5" ht="12.75" customHeight="1">
      <c r="A192" s="482" t="s">
        <v>336</v>
      </c>
      <c r="B192" s="380"/>
      <c r="C192" s="162" t="e">
        <f t="shared" si="17"/>
        <v>#DIV/0!</v>
      </c>
      <c r="D192" s="380"/>
      <c r="E192" s="162" t="e">
        <f t="shared" si="18"/>
        <v>#DIV/0!</v>
      </c>
    </row>
    <row r="193" spans="1:5" ht="15">
      <c r="A193" s="482" t="s">
        <v>337</v>
      </c>
      <c r="B193" s="380"/>
      <c r="C193" s="162" t="e">
        <f t="shared" si="17"/>
        <v>#DIV/0!</v>
      </c>
      <c r="D193" s="380"/>
      <c r="E193" s="162" t="e">
        <f t="shared" si="18"/>
        <v>#DIV/0!</v>
      </c>
    </row>
    <row r="194" spans="1:5" ht="14.25">
      <c r="A194" s="100" t="s">
        <v>329</v>
      </c>
      <c r="B194" s="380"/>
      <c r="C194" s="162" t="e">
        <f t="shared" si="17"/>
        <v>#DIV/0!</v>
      </c>
      <c r="D194" s="380"/>
      <c r="E194" s="162" t="e">
        <f t="shared" si="18"/>
        <v>#DIV/0!</v>
      </c>
    </row>
    <row r="195" spans="1:5" ht="13.5" customHeight="1">
      <c r="A195" s="100" t="s">
        <v>330</v>
      </c>
      <c r="B195" s="380"/>
      <c r="C195" s="162" t="e">
        <f t="shared" si="17"/>
        <v>#DIV/0!</v>
      </c>
      <c r="D195" s="380"/>
      <c r="E195" s="162" t="e">
        <f t="shared" si="18"/>
        <v>#DIV/0!</v>
      </c>
    </row>
    <row r="196" spans="1:5" ht="14.25">
      <c r="A196" s="100" t="s">
        <v>331</v>
      </c>
      <c r="B196" s="380"/>
      <c r="C196" s="162" t="e">
        <f t="shared" si="17"/>
        <v>#DIV/0!</v>
      </c>
      <c r="D196" s="380"/>
      <c r="E196" s="162" t="e">
        <f t="shared" si="18"/>
        <v>#DIV/0!</v>
      </c>
    </row>
    <row r="197" spans="1:5" ht="14.25">
      <c r="A197" s="100" t="s">
        <v>332</v>
      </c>
      <c r="B197" s="380"/>
      <c r="C197" s="162" t="e">
        <f t="shared" si="17"/>
        <v>#DIV/0!</v>
      </c>
      <c r="D197" s="380"/>
      <c r="E197" s="162" t="e">
        <f t="shared" si="18"/>
        <v>#DIV/0!</v>
      </c>
    </row>
    <row r="198" spans="1:5" ht="14.25">
      <c r="A198" s="100" t="s">
        <v>333</v>
      </c>
      <c r="B198" s="380"/>
      <c r="C198" s="162" t="e">
        <f t="shared" si="17"/>
        <v>#DIV/0!</v>
      </c>
      <c r="D198" s="380"/>
      <c r="E198" s="162" t="e">
        <f t="shared" si="18"/>
        <v>#DIV/0!</v>
      </c>
    </row>
    <row r="199" spans="1:5" ht="12.75" customHeight="1">
      <c r="A199" s="100" t="s">
        <v>334</v>
      </c>
      <c r="B199" s="380"/>
      <c r="C199" s="162" t="e">
        <f t="shared" si="17"/>
        <v>#DIV/0!</v>
      </c>
      <c r="D199" s="380"/>
      <c r="E199" s="162" t="e">
        <f t="shared" si="18"/>
        <v>#DIV/0!</v>
      </c>
    </row>
    <row r="200" spans="1:5" ht="12.75" customHeight="1">
      <c r="A200" s="100" t="s">
        <v>335</v>
      </c>
      <c r="B200" s="380"/>
      <c r="C200" s="162" t="e">
        <f t="shared" si="17"/>
        <v>#DIV/0!</v>
      </c>
      <c r="D200" s="380"/>
      <c r="E200" s="162" t="e">
        <f t="shared" si="18"/>
        <v>#DIV/0!</v>
      </c>
    </row>
    <row r="201" spans="1:5" ht="14.25">
      <c r="A201" s="100" t="s">
        <v>203</v>
      </c>
      <c r="B201" s="380"/>
      <c r="C201" s="162" t="e">
        <f t="shared" si="17"/>
        <v>#DIV/0!</v>
      </c>
      <c r="D201" s="380"/>
      <c r="E201" s="162" t="e">
        <f t="shared" si="18"/>
        <v>#DIV/0!</v>
      </c>
    </row>
    <row r="202" spans="1:5" ht="15">
      <c r="A202" s="634" t="s">
        <v>365</v>
      </c>
      <c r="B202" s="380"/>
      <c r="C202" s="162" t="e">
        <f aca="true" t="shared" si="19" ref="C202:C207">B202/B$238*100</f>
        <v>#DIV/0!</v>
      </c>
      <c r="D202" s="380"/>
      <c r="E202" s="162" t="e">
        <f aca="true" t="shared" si="20" ref="E202:E207">D202/D$238*100</f>
        <v>#DIV/0!</v>
      </c>
    </row>
    <row r="203" spans="1:5" ht="15">
      <c r="A203" s="634" t="s">
        <v>356</v>
      </c>
      <c r="B203" s="380"/>
      <c r="C203" s="162" t="e">
        <f t="shared" si="19"/>
        <v>#DIV/0!</v>
      </c>
      <c r="D203" s="380"/>
      <c r="E203" s="162" t="e">
        <f t="shared" si="20"/>
        <v>#DIV/0!</v>
      </c>
    </row>
    <row r="204" spans="1:5" ht="15">
      <c r="A204" s="634" t="s">
        <v>357</v>
      </c>
      <c r="B204" s="380"/>
      <c r="C204" s="162" t="e">
        <f>B204/B$238*100</f>
        <v>#DIV/0!</v>
      </c>
      <c r="D204" s="380"/>
      <c r="E204" s="162" t="e">
        <f t="shared" si="20"/>
        <v>#DIV/0!</v>
      </c>
    </row>
    <row r="205" spans="1:5" ht="15">
      <c r="A205" s="634" t="s">
        <v>358</v>
      </c>
      <c r="B205" s="380"/>
      <c r="C205" s="162" t="e">
        <f t="shared" si="19"/>
        <v>#DIV/0!</v>
      </c>
      <c r="D205" s="380"/>
      <c r="E205" s="162" t="e">
        <f>D205/D$238*100</f>
        <v>#DIV/0!</v>
      </c>
    </row>
    <row r="206" spans="1:5" ht="15">
      <c r="A206" s="100" t="s">
        <v>363</v>
      </c>
      <c r="B206" s="380"/>
      <c r="C206" s="162" t="e">
        <f t="shared" si="19"/>
        <v>#DIV/0!</v>
      </c>
      <c r="D206" s="380"/>
      <c r="E206" s="162" t="e">
        <f t="shared" si="20"/>
        <v>#DIV/0!</v>
      </c>
    </row>
    <row r="207" spans="1:5" ht="15">
      <c r="A207" s="100" t="s">
        <v>364</v>
      </c>
      <c r="B207" s="380"/>
      <c r="C207" s="162" t="e">
        <f t="shared" si="19"/>
        <v>#DIV/0!</v>
      </c>
      <c r="D207" s="380"/>
      <c r="E207" s="162" t="e">
        <f t="shared" si="20"/>
        <v>#DIV/0!</v>
      </c>
    </row>
    <row r="208" spans="1:5" ht="13.5" customHeight="1">
      <c r="A208" s="100" t="s">
        <v>298</v>
      </c>
      <c r="B208" s="380"/>
      <c r="C208" s="162" t="e">
        <f aca="true" t="shared" si="21" ref="C208:C237">B208/B$238*100</f>
        <v>#DIV/0!</v>
      </c>
      <c r="D208" s="380"/>
      <c r="E208" s="162" t="e">
        <f aca="true" t="shared" si="22" ref="E208:E237">D208/D$238*100</f>
        <v>#DIV/0!</v>
      </c>
    </row>
    <row r="209" spans="1:5" ht="15">
      <c r="A209" s="100" t="s">
        <v>299</v>
      </c>
      <c r="B209" s="380"/>
      <c r="C209" s="162" t="e">
        <f t="shared" si="21"/>
        <v>#DIV/0!</v>
      </c>
      <c r="D209" s="380"/>
      <c r="E209" s="162" t="e">
        <f t="shared" si="22"/>
        <v>#DIV/0!</v>
      </c>
    </row>
    <row r="210" spans="1:5" ht="15">
      <c r="A210" s="100" t="s">
        <v>297</v>
      </c>
      <c r="B210" s="380"/>
      <c r="C210" s="162" t="e">
        <f t="shared" si="21"/>
        <v>#DIV/0!</v>
      </c>
      <c r="D210" s="380"/>
      <c r="E210" s="162" t="e">
        <f t="shared" si="22"/>
        <v>#DIV/0!</v>
      </c>
    </row>
    <row r="211" spans="1:5" ht="15">
      <c r="A211" s="100" t="s">
        <v>300</v>
      </c>
      <c r="B211" s="380"/>
      <c r="C211" s="162" t="e">
        <f t="shared" si="21"/>
        <v>#DIV/0!</v>
      </c>
      <c r="D211" s="380"/>
      <c r="E211" s="162" t="e">
        <f t="shared" si="22"/>
        <v>#DIV/0!</v>
      </c>
    </row>
    <row r="212" spans="1:5" ht="15">
      <c r="A212" s="100" t="s">
        <v>323</v>
      </c>
      <c r="B212" s="380"/>
      <c r="C212" s="162" t="e">
        <f t="shared" si="21"/>
        <v>#DIV/0!</v>
      </c>
      <c r="D212" s="380"/>
      <c r="E212" s="162" t="e">
        <f t="shared" si="22"/>
        <v>#DIV/0!</v>
      </c>
    </row>
    <row r="213" spans="1:5" ht="15">
      <c r="A213" s="100" t="s">
        <v>324</v>
      </c>
      <c r="B213" s="381"/>
      <c r="C213" s="162" t="e">
        <f t="shared" si="21"/>
        <v>#DIV/0!</v>
      </c>
      <c r="D213" s="381"/>
      <c r="E213" s="162" t="e">
        <f t="shared" si="22"/>
        <v>#DIV/0!</v>
      </c>
    </row>
    <row r="214" spans="1:5" ht="15">
      <c r="A214" s="100" t="s">
        <v>301</v>
      </c>
      <c r="B214" s="381"/>
      <c r="C214" s="162" t="e">
        <f t="shared" si="21"/>
        <v>#DIV/0!</v>
      </c>
      <c r="D214" s="381"/>
      <c r="E214" s="162" t="e">
        <f t="shared" si="22"/>
        <v>#DIV/0!</v>
      </c>
    </row>
    <row r="215" spans="1:5" ht="15">
      <c r="A215" s="489" t="s">
        <v>322</v>
      </c>
      <c r="B215" s="643"/>
      <c r="C215" s="647" t="e">
        <f t="shared" si="21"/>
        <v>#DIV/0!</v>
      </c>
      <c r="D215" s="643"/>
      <c r="E215" s="162" t="e">
        <f t="shared" si="22"/>
        <v>#DIV/0!</v>
      </c>
    </row>
    <row r="216" spans="1:5" ht="15">
      <c r="A216" s="100" t="s">
        <v>325</v>
      </c>
      <c r="B216" s="380"/>
      <c r="C216" s="162" t="e">
        <f t="shared" si="21"/>
        <v>#DIV/0!</v>
      </c>
      <c r="D216" s="380"/>
      <c r="E216" s="162" t="e">
        <f t="shared" si="22"/>
        <v>#DIV/0!</v>
      </c>
    </row>
    <row r="217" spans="1:5" ht="15">
      <c r="A217" s="100" t="s">
        <v>339</v>
      </c>
      <c r="B217" s="380"/>
      <c r="C217" s="162" t="e">
        <f t="shared" si="21"/>
        <v>#DIV/0!</v>
      </c>
      <c r="D217" s="380"/>
      <c r="E217" s="162" t="e">
        <f t="shared" si="22"/>
        <v>#DIV/0!</v>
      </c>
    </row>
    <row r="218" spans="1:5" ht="15">
      <c r="A218" s="100" t="s">
        <v>326</v>
      </c>
      <c r="B218" s="380"/>
      <c r="C218" s="162" t="e">
        <f t="shared" si="21"/>
        <v>#DIV/0!</v>
      </c>
      <c r="D218" s="380"/>
      <c r="E218" s="162" t="e">
        <f t="shared" si="22"/>
        <v>#DIV/0!</v>
      </c>
    </row>
    <row r="219" spans="1:5" ht="15">
      <c r="A219" s="495" t="s">
        <v>318</v>
      </c>
      <c r="B219" s="641"/>
      <c r="C219" s="647" t="e">
        <f t="shared" si="21"/>
        <v>#DIV/0!</v>
      </c>
      <c r="D219" s="641"/>
      <c r="E219" s="162" t="e">
        <f t="shared" si="22"/>
        <v>#DIV/0!</v>
      </c>
    </row>
    <row r="220" spans="1:5" ht="15">
      <c r="A220" s="450" t="s">
        <v>340</v>
      </c>
      <c r="B220" s="381"/>
      <c r="C220" s="162" t="e">
        <f t="shared" si="21"/>
        <v>#DIV/0!</v>
      </c>
      <c r="D220" s="381"/>
      <c r="E220" s="162" t="e">
        <f t="shared" si="22"/>
        <v>#DIV/0!</v>
      </c>
    </row>
    <row r="221" spans="1:5" ht="15">
      <c r="A221" s="450" t="s">
        <v>341</v>
      </c>
      <c r="B221" s="381"/>
      <c r="C221" s="162" t="e">
        <f t="shared" si="21"/>
        <v>#DIV/0!</v>
      </c>
      <c r="D221" s="381"/>
      <c r="E221" s="162" t="e">
        <f t="shared" si="22"/>
        <v>#DIV/0!</v>
      </c>
    </row>
    <row r="222" spans="1:5" ht="15">
      <c r="A222" s="450" t="s">
        <v>342</v>
      </c>
      <c r="B222" s="381"/>
      <c r="C222" s="162" t="e">
        <f t="shared" si="21"/>
        <v>#DIV/0!</v>
      </c>
      <c r="D222" s="381"/>
      <c r="E222" s="162" t="e">
        <f t="shared" si="22"/>
        <v>#DIV/0!</v>
      </c>
    </row>
    <row r="223" spans="1:5" ht="15">
      <c r="A223" s="100" t="s">
        <v>343</v>
      </c>
      <c r="B223" s="381"/>
      <c r="C223" s="162" t="e">
        <f t="shared" si="21"/>
        <v>#DIV/0!</v>
      </c>
      <c r="D223" s="381"/>
      <c r="E223" s="162" t="e">
        <f t="shared" si="22"/>
        <v>#DIV/0!</v>
      </c>
    </row>
    <row r="224" spans="1:5" ht="15">
      <c r="A224" s="100" t="s">
        <v>344</v>
      </c>
      <c r="B224" s="381"/>
      <c r="C224" s="162" t="e">
        <f t="shared" si="21"/>
        <v>#DIV/0!</v>
      </c>
      <c r="D224" s="381"/>
      <c r="E224" s="162" t="e">
        <f t="shared" si="22"/>
        <v>#DIV/0!</v>
      </c>
    </row>
    <row r="225" spans="1:5" ht="15">
      <c r="A225" s="495" t="s">
        <v>317</v>
      </c>
      <c r="B225" s="643"/>
      <c r="C225" s="647" t="e">
        <f t="shared" si="21"/>
        <v>#DIV/0!</v>
      </c>
      <c r="D225" s="643"/>
      <c r="E225" s="162" t="e">
        <f t="shared" si="22"/>
        <v>#DIV/0!</v>
      </c>
    </row>
    <row r="226" spans="1:5" ht="15">
      <c r="A226" s="100" t="s">
        <v>345</v>
      </c>
      <c r="B226" s="381"/>
      <c r="C226" s="162" t="e">
        <f t="shared" si="21"/>
        <v>#DIV/0!</v>
      </c>
      <c r="D226" s="381"/>
      <c r="E226" s="162" t="e">
        <f t="shared" si="22"/>
        <v>#DIV/0!</v>
      </c>
    </row>
    <row r="227" spans="1:5" ht="15">
      <c r="A227" s="100" t="s">
        <v>346</v>
      </c>
      <c r="B227" s="381"/>
      <c r="C227" s="162" t="e">
        <f t="shared" si="21"/>
        <v>#DIV/0!</v>
      </c>
      <c r="D227" s="381"/>
      <c r="E227" s="162" t="e">
        <f t="shared" si="22"/>
        <v>#DIV/0!</v>
      </c>
    </row>
    <row r="228" spans="1:5" ht="15">
      <c r="A228" s="100" t="s">
        <v>347</v>
      </c>
      <c r="B228" s="381"/>
      <c r="C228" s="162" t="e">
        <f t="shared" si="21"/>
        <v>#DIV/0!</v>
      </c>
      <c r="D228" s="381"/>
      <c r="E228" s="162" t="e">
        <f t="shared" si="22"/>
        <v>#DIV/0!</v>
      </c>
    </row>
    <row r="229" spans="1:5" ht="15">
      <c r="A229" s="495" t="s">
        <v>319</v>
      </c>
      <c r="B229" s="381"/>
      <c r="C229" s="162" t="e">
        <f t="shared" si="21"/>
        <v>#DIV/0!</v>
      </c>
      <c r="D229" s="381"/>
      <c r="E229" s="162" t="e">
        <f t="shared" si="22"/>
        <v>#DIV/0!</v>
      </c>
    </row>
    <row r="230" spans="1:5" ht="15">
      <c r="A230" s="100" t="s">
        <v>302</v>
      </c>
      <c r="B230" s="381"/>
      <c r="C230" s="162" t="e">
        <f t="shared" si="21"/>
        <v>#DIV/0!</v>
      </c>
      <c r="D230" s="381"/>
      <c r="E230" s="162" t="e">
        <f t="shared" si="22"/>
        <v>#DIV/0!</v>
      </c>
    </row>
    <row r="231" spans="1:5" ht="15">
      <c r="A231" s="100" t="s">
        <v>303</v>
      </c>
      <c r="B231" s="381"/>
      <c r="C231" s="162" t="e">
        <f t="shared" si="21"/>
        <v>#DIV/0!</v>
      </c>
      <c r="D231" s="381"/>
      <c r="E231" s="162" t="e">
        <f t="shared" si="22"/>
        <v>#DIV/0!</v>
      </c>
    </row>
    <row r="232" spans="1:5" ht="15">
      <c r="A232" s="631" t="s">
        <v>350</v>
      </c>
      <c r="B232" s="643"/>
      <c r="C232" s="647" t="e">
        <f t="shared" si="21"/>
        <v>#DIV/0!</v>
      </c>
      <c r="D232" s="643"/>
      <c r="E232" s="162" t="e">
        <f t="shared" si="22"/>
        <v>#DIV/0!</v>
      </c>
    </row>
    <row r="233" spans="1:5" ht="15">
      <c r="A233" s="450" t="s">
        <v>338</v>
      </c>
      <c r="B233" s="381"/>
      <c r="C233" s="162" t="e">
        <f t="shared" si="21"/>
        <v>#DIV/0!</v>
      </c>
      <c r="D233" s="381"/>
      <c r="E233" s="162" t="e">
        <f t="shared" si="22"/>
        <v>#DIV/0!</v>
      </c>
    </row>
    <row r="234" spans="1:5" ht="15">
      <c r="A234" s="450" t="s">
        <v>351</v>
      </c>
      <c r="B234" s="381"/>
      <c r="C234" s="162" t="e">
        <f t="shared" si="21"/>
        <v>#DIV/0!</v>
      </c>
      <c r="D234" s="381"/>
      <c r="E234" s="162" t="e">
        <f t="shared" si="22"/>
        <v>#DIV/0!</v>
      </c>
    </row>
    <row r="235" spans="1:5" ht="15">
      <c r="A235" s="482" t="s">
        <v>327</v>
      </c>
      <c r="B235" s="381"/>
      <c r="C235" s="162" t="e">
        <f t="shared" si="21"/>
        <v>#DIV/0!</v>
      </c>
      <c r="D235" s="381"/>
      <c r="E235" s="162" t="e">
        <f t="shared" si="22"/>
        <v>#DIV/0!</v>
      </c>
    </row>
    <row r="236" spans="1:5" ht="15">
      <c r="A236" s="482" t="s">
        <v>328</v>
      </c>
      <c r="B236" s="381"/>
      <c r="C236" s="162" t="e">
        <f t="shared" si="21"/>
        <v>#DIV/0!</v>
      </c>
      <c r="D236" s="381"/>
      <c r="E236" s="162" t="e">
        <f t="shared" si="22"/>
        <v>#DIV/0!</v>
      </c>
    </row>
    <row r="237" spans="1:5" ht="15" thickBot="1">
      <c r="A237" s="502" t="s">
        <v>349</v>
      </c>
      <c r="B237" s="381"/>
      <c r="C237" s="162" t="e">
        <f t="shared" si="21"/>
        <v>#DIV/0!</v>
      </c>
      <c r="D237" s="381"/>
      <c r="E237" s="162" t="e">
        <f t="shared" si="22"/>
        <v>#DIV/0!</v>
      </c>
    </row>
    <row r="238" spans="1:5" ht="16.5" thickBot="1">
      <c r="A238" s="610" t="s">
        <v>284</v>
      </c>
      <c r="B238" s="613">
        <f>SUM(B189:B237)</f>
        <v>0</v>
      </c>
      <c r="C238" s="76"/>
      <c r="D238" s="613">
        <f>SUM(D189:D237)</f>
        <v>0</v>
      </c>
      <c r="E238" s="76"/>
    </row>
    <row r="239" spans="1:5" ht="16.5" thickBot="1">
      <c r="A239" s="500" t="s">
        <v>315</v>
      </c>
      <c r="B239" s="497">
        <f>'Plan2 - UTI'!C84</f>
        <v>0</v>
      </c>
      <c r="D239" s="499">
        <f>SUM('Plan3 - UTINeo'!C67:C71)</f>
        <v>0</v>
      </c>
      <c r="E239" s="76"/>
    </row>
    <row r="240" spans="1:5" ht="15.75" thickBot="1">
      <c r="A240" s="98"/>
      <c r="B240" s="77"/>
      <c r="C240" s="76"/>
      <c r="D240" s="77"/>
      <c r="E240" s="76"/>
    </row>
    <row r="241" spans="1:5" ht="16.5" thickBot="1">
      <c r="A241" s="609" t="s">
        <v>43</v>
      </c>
      <c r="B241" s="622" t="s">
        <v>202</v>
      </c>
      <c r="C241" s="623"/>
      <c r="D241" s="624" t="s">
        <v>83</v>
      </c>
      <c r="E241" s="625"/>
    </row>
    <row r="242" spans="1:5" ht="45.75" thickBot="1">
      <c r="A242" s="97" t="s">
        <v>280</v>
      </c>
      <c r="B242" s="521" t="s">
        <v>281</v>
      </c>
      <c r="C242" s="521" t="s">
        <v>282</v>
      </c>
      <c r="D242" s="521" t="s">
        <v>283</v>
      </c>
      <c r="E242" s="521" t="s">
        <v>282</v>
      </c>
    </row>
    <row r="243" spans="1:5" ht="15">
      <c r="A243" s="99" t="s">
        <v>320</v>
      </c>
      <c r="B243" s="378"/>
      <c r="C243" s="379" t="e">
        <f aca="true" t="shared" si="23" ref="C243:C255">B243/B$292*100</f>
        <v>#DIV/0!</v>
      </c>
      <c r="D243" s="378"/>
      <c r="E243" s="379" t="e">
        <f aca="true" t="shared" si="24" ref="E243:E274">D243/D$292*100</f>
        <v>#DIV/0!</v>
      </c>
    </row>
    <row r="244" spans="1:5" ht="15">
      <c r="A244" s="100" t="s">
        <v>321</v>
      </c>
      <c r="B244" s="380"/>
      <c r="C244" s="162" t="e">
        <f t="shared" si="23"/>
        <v>#DIV/0!</v>
      </c>
      <c r="D244" s="380"/>
      <c r="E244" s="162" t="e">
        <f t="shared" si="24"/>
        <v>#DIV/0!</v>
      </c>
    </row>
    <row r="245" spans="1:5" ht="15">
      <c r="A245" s="495" t="s">
        <v>316</v>
      </c>
      <c r="B245" s="641"/>
      <c r="C245" s="647" t="e">
        <f t="shared" si="23"/>
        <v>#DIV/0!</v>
      </c>
      <c r="D245" s="641"/>
      <c r="E245" s="162" t="e">
        <f t="shared" si="24"/>
        <v>#DIV/0!</v>
      </c>
    </row>
    <row r="246" spans="1:5" ht="15">
      <c r="A246" s="482" t="s">
        <v>336</v>
      </c>
      <c r="B246" s="380"/>
      <c r="C246" s="162" t="e">
        <f t="shared" si="23"/>
        <v>#DIV/0!</v>
      </c>
      <c r="D246" s="380"/>
      <c r="E246" s="162" t="e">
        <f t="shared" si="24"/>
        <v>#DIV/0!</v>
      </c>
    </row>
    <row r="247" spans="1:5" ht="15">
      <c r="A247" s="482" t="s">
        <v>337</v>
      </c>
      <c r="B247" s="380"/>
      <c r="C247" s="162" t="e">
        <f t="shared" si="23"/>
        <v>#DIV/0!</v>
      </c>
      <c r="D247" s="380"/>
      <c r="E247" s="162" t="e">
        <f t="shared" si="24"/>
        <v>#DIV/0!</v>
      </c>
    </row>
    <row r="248" spans="1:5" ht="13.5" customHeight="1">
      <c r="A248" s="100" t="s">
        <v>329</v>
      </c>
      <c r="B248" s="380"/>
      <c r="C248" s="162" t="e">
        <f t="shared" si="23"/>
        <v>#DIV/0!</v>
      </c>
      <c r="D248" s="380"/>
      <c r="E248" s="162" t="e">
        <f t="shared" si="24"/>
        <v>#DIV/0!</v>
      </c>
    </row>
    <row r="249" spans="1:5" ht="14.25">
      <c r="A249" s="100" t="s">
        <v>330</v>
      </c>
      <c r="B249" s="380"/>
      <c r="C249" s="162" t="e">
        <f t="shared" si="23"/>
        <v>#DIV/0!</v>
      </c>
      <c r="D249" s="380"/>
      <c r="E249" s="162" t="e">
        <f t="shared" si="24"/>
        <v>#DIV/0!</v>
      </c>
    </row>
    <row r="250" spans="1:5" ht="14.25">
      <c r="A250" s="100" t="s">
        <v>331</v>
      </c>
      <c r="B250" s="380"/>
      <c r="C250" s="162" t="e">
        <f t="shared" si="23"/>
        <v>#DIV/0!</v>
      </c>
      <c r="D250" s="380"/>
      <c r="E250" s="162" t="e">
        <f t="shared" si="24"/>
        <v>#DIV/0!</v>
      </c>
    </row>
    <row r="251" spans="1:5" ht="14.25">
      <c r="A251" s="100" t="s">
        <v>332</v>
      </c>
      <c r="B251" s="380"/>
      <c r="C251" s="162" t="e">
        <f t="shared" si="23"/>
        <v>#DIV/0!</v>
      </c>
      <c r="D251" s="380"/>
      <c r="E251" s="162" t="e">
        <f t="shared" si="24"/>
        <v>#DIV/0!</v>
      </c>
    </row>
    <row r="252" spans="1:5" ht="14.25">
      <c r="A252" s="100" t="s">
        <v>333</v>
      </c>
      <c r="B252" s="380"/>
      <c r="C252" s="162" t="e">
        <f t="shared" si="23"/>
        <v>#DIV/0!</v>
      </c>
      <c r="D252" s="380"/>
      <c r="E252" s="162" t="e">
        <f t="shared" si="24"/>
        <v>#DIV/0!</v>
      </c>
    </row>
    <row r="253" spans="1:5" ht="14.25">
      <c r="A253" s="100" t="s">
        <v>334</v>
      </c>
      <c r="B253" s="380"/>
      <c r="C253" s="162" t="e">
        <f t="shared" si="23"/>
        <v>#DIV/0!</v>
      </c>
      <c r="D253" s="380"/>
      <c r="E253" s="162" t="e">
        <f t="shared" si="24"/>
        <v>#DIV/0!</v>
      </c>
    </row>
    <row r="254" spans="1:5" ht="14.25">
      <c r="A254" s="100" t="s">
        <v>335</v>
      </c>
      <c r="B254" s="380"/>
      <c r="C254" s="162" t="e">
        <f t="shared" si="23"/>
        <v>#DIV/0!</v>
      </c>
      <c r="D254" s="380"/>
      <c r="E254" s="162" t="e">
        <f t="shared" si="24"/>
        <v>#DIV/0!</v>
      </c>
    </row>
    <row r="255" spans="1:5" ht="14.25">
      <c r="A255" s="100" t="s">
        <v>203</v>
      </c>
      <c r="B255" s="380"/>
      <c r="C255" s="162" t="e">
        <f t="shared" si="23"/>
        <v>#DIV/0!</v>
      </c>
      <c r="D255" s="380"/>
      <c r="E255" s="162" t="e">
        <f t="shared" si="24"/>
        <v>#DIV/0!</v>
      </c>
    </row>
    <row r="256" spans="1:5" ht="15">
      <c r="A256" s="634" t="s">
        <v>365</v>
      </c>
      <c r="B256" s="380"/>
      <c r="C256" s="162" t="e">
        <f aca="true" t="shared" si="25" ref="C256:C261">B256/B$292*100</f>
        <v>#DIV/0!</v>
      </c>
      <c r="D256" s="380"/>
      <c r="E256" s="162" t="e">
        <f t="shared" si="24"/>
        <v>#DIV/0!</v>
      </c>
    </row>
    <row r="257" spans="1:5" ht="15">
      <c r="A257" s="634" t="s">
        <v>356</v>
      </c>
      <c r="B257" s="380"/>
      <c r="C257" s="162" t="e">
        <f t="shared" si="25"/>
        <v>#DIV/0!</v>
      </c>
      <c r="D257" s="380"/>
      <c r="E257" s="162" t="e">
        <f t="shared" si="24"/>
        <v>#DIV/0!</v>
      </c>
    </row>
    <row r="258" spans="1:5" ht="15">
      <c r="A258" s="634" t="s">
        <v>357</v>
      </c>
      <c r="B258" s="380"/>
      <c r="C258" s="162" t="e">
        <f t="shared" si="25"/>
        <v>#DIV/0!</v>
      </c>
      <c r="D258" s="380"/>
      <c r="E258" s="162" t="e">
        <f t="shared" si="24"/>
        <v>#DIV/0!</v>
      </c>
    </row>
    <row r="259" spans="1:5" ht="15">
      <c r="A259" s="634" t="s">
        <v>358</v>
      </c>
      <c r="B259" s="380"/>
      <c r="C259" s="162" t="e">
        <f>B259/B$292*100</f>
        <v>#DIV/0!</v>
      </c>
      <c r="D259" s="380"/>
      <c r="E259" s="162" t="e">
        <f t="shared" si="24"/>
        <v>#DIV/0!</v>
      </c>
    </row>
    <row r="260" spans="1:5" ht="15">
      <c r="A260" s="100" t="s">
        <v>363</v>
      </c>
      <c r="B260" s="380"/>
      <c r="C260" s="162" t="e">
        <f t="shared" si="25"/>
        <v>#DIV/0!</v>
      </c>
      <c r="D260" s="380"/>
      <c r="E260" s="162" t="e">
        <f t="shared" si="24"/>
        <v>#DIV/0!</v>
      </c>
    </row>
    <row r="261" spans="1:5" ht="15">
      <c r="A261" s="100" t="s">
        <v>364</v>
      </c>
      <c r="B261" s="380"/>
      <c r="C261" s="162" t="e">
        <f t="shared" si="25"/>
        <v>#DIV/0!</v>
      </c>
      <c r="D261" s="380"/>
      <c r="E261" s="162" t="e">
        <f t="shared" si="24"/>
        <v>#DIV/0!</v>
      </c>
    </row>
    <row r="262" spans="1:5" ht="15">
      <c r="A262" s="100" t="s">
        <v>298</v>
      </c>
      <c r="B262" s="380"/>
      <c r="C262" s="162" t="e">
        <f aca="true" t="shared" si="26" ref="C262:C291">B262/B$292*100</f>
        <v>#DIV/0!</v>
      </c>
      <c r="D262" s="380"/>
      <c r="E262" s="162" t="e">
        <f t="shared" si="24"/>
        <v>#DIV/0!</v>
      </c>
    </row>
    <row r="263" spans="1:5" ht="15">
      <c r="A263" s="100" t="s">
        <v>299</v>
      </c>
      <c r="B263" s="380"/>
      <c r="C263" s="162" t="e">
        <f t="shared" si="26"/>
        <v>#DIV/0!</v>
      </c>
      <c r="D263" s="380"/>
      <c r="E263" s="162" t="e">
        <f t="shared" si="24"/>
        <v>#DIV/0!</v>
      </c>
    </row>
    <row r="264" spans="1:5" ht="15">
      <c r="A264" s="100" t="s">
        <v>297</v>
      </c>
      <c r="B264" s="380"/>
      <c r="C264" s="162" t="e">
        <f t="shared" si="26"/>
        <v>#DIV/0!</v>
      </c>
      <c r="D264" s="380"/>
      <c r="E264" s="162" t="e">
        <f t="shared" si="24"/>
        <v>#DIV/0!</v>
      </c>
    </row>
    <row r="265" spans="1:5" ht="15">
      <c r="A265" s="100" t="s">
        <v>300</v>
      </c>
      <c r="B265" s="380"/>
      <c r="C265" s="162" t="e">
        <f t="shared" si="26"/>
        <v>#DIV/0!</v>
      </c>
      <c r="D265" s="380"/>
      <c r="E265" s="162" t="e">
        <f t="shared" si="24"/>
        <v>#DIV/0!</v>
      </c>
    </row>
    <row r="266" spans="1:5" ht="15">
      <c r="A266" s="100" t="s">
        <v>323</v>
      </c>
      <c r="B266" s="380"/>
      <c r="C266" s="162" t="e">
        <f t="shared" si="26"/>
        <v>#DIV/0!</v>
      </c>
      <c r="D266" s="380"/>
      <c r="E266" s="162" t="e">
        <f t="shared" si="24"/>
        <v>#DIV/0!</v>
      </c>
    </row>
    <row r="267" spans="1:5" ht="15">
      <c r="A267" s="100" t="s">
        <v>324</v>
      </c>
      <c r="B267" s="381"/>
      <c r="C267" s="162" t="e">
        <f t="shared" si="26"/>
        <v>#DIV/0!</v>
      </c>
      <c r="D267" s="381"/>
      <c r="E267" s="162" t="e">
        <f t="shared" si="24"/>
        <v>#DIV/0!</v>
      </c>
    </row>
    <row r="268" spans="1:5" ht="15">
      <c r="A268" s="100" t="s">
        <v>301</v>
      </c>
      <c r="B268" s="381"/>
      <c r="C268" s="162" t="e">
        <f t="shared" si="26"/>
        <v>#DIV/0!</v>
      </c>
      <c r="D268" s="381"/>
      <c r="E268" s="162" t="e">
        <f t="shared" si="24"/>
        <v>#DIV/0!</v>
      </c>
    </row>
    <row r="269" spans="1:5" ht="15">
      <c r="A269" s="489" t="s">
        <v>322</v>
      </c>
      <c r="B269" s="643"/>
      <c r="C269" s="647" t="e">
        <f t="shared" si="26"/>
        <v>#DIV/0!</v>
      </c>
      <c r="D269" s="643"/>
      <c r="E269" s="162" t="e">
        <f t="shared" si="24"/>
        <v>#DIV/0!</v>
      </c>
    </row>
    <row r="270" spans="1:5" ht="15">
      <c r="A270" s="100" t="s">
        <v>325</v>
      </c>
      <c r="B270" s="380"/>
      <c r="C270" s="162" t="e">
        <f t="shared" si="26"/>
        <v>#DIV/0!</v>
      </c>
      <c r="D270" s="380"/>
      <c r="E270" s="162" t="e">
        <f t="shared" si="24"/>
        <v>#DIV/0!</v>
      </c>
    </row>
    <row r="271" spans="1:5" ht="15">
      <c r="A271" s="100" t="s">
        <v>339</v>
      </c>
      <c r="B271" s="380"/>
      <c r="C271" s="162" t="e">
        <f t="shared" si="26"/>
        <v>#DIV/0!</v>
      </c>
      <c r="D271" s="380"/>
      <c r="E271" s="162" t="e">
        <f t="shared" si="24"/>
        <v>#DIV/0!</v>
      </c>
    </row>
    <row r="272" spans="1:5" ht="12.75" customHeight="1">
      <c r="A272" s="100" t="s">
        <v>326</v>
      </c>
      <c r="B272" s="380"/>
      <c r="C272" s="162" t="e">
        <f t="shared" si="26"/>
        <v>#DIV/0!</v>
      </c>
      <c r="D272" s="380"/>
      <c r="E272" s="162" t="e">
        <f t="shared" si="24"/>
        <v>#DIV/0!</v>
      </c>
    </row>
    <row r="273" spans="1:5" ht="12.75" customHeight="1">
      <c r="A273" s="495" t="s">
        <v>318</v>
      </c>
      <c r="B273" s="641"/>
      <c r="C273" s="647" t="e">
        <f t="shared" si="26"/>
        <v>#DIV/0!</v>
      </c>
      <c r="D273" s="641"/>
      <c r="E273" s="162" t="e">
        <f t="shared" si="24"/>
        <v>#DIV/0!</v>
      </c>
    </row>
    <row r="274" spans="1:5" ht="15">
      <c r="A274" s="450" t="s">
        <v>340</v>
      </c>
      <c r="B274" s="381"/>
      <c r="C274" s="162" t="e">
        <f t="shared" si="26"/>
        <v>#DIV/0!</v>
      </c>
      <c r="D274" s="381"/>
      <c r="E274" s="162" t="e">
        <f t="shared" si="24"/>
        <v>#DIV/0!</v>
      </c>
    </row>
    <row r="275" spans="1:5" ht="15">
      <c r="A275" s="450" t="s">
        <v>341</v>
      </c>
      <c r="B275" s="381"/>
      <c r="C275" s="162" t="e">
        <f t="shared" si="26"/>
        <v>#DIV/0!</v>
      </c>
      <c r="D275" s="381"/>
      <c r="E275" s="162" t="e">
        <f aca="true" t="shared" si="27" ref="E275:E291">D275/D$292*100</f>
        <v>#DIV/0!</v>
      </c>
    </row>
    <row r="276" spans="1:5" ht="15">
      <c r="A276" s="450" t="s">
        <v>342</v>
      </c>
      <c r="B276" s="381"/>
      <c r="C276" s="162" t="e">
        <f t="shared" si="26"/>
        <v>#DIV/0!</v>
      </c>
      <c r="D276" s="381"/>
      <c r="E276" s="162" t="e">
        <f t="shared" si="27"/>
        <v>#DIV/0!</v>
      </c>
    </row>
    <row r="277" spans="1:5" ht="15">
      <c r="A277" s="100" t="s">
        <v>343</v>
      </c>
      <c r="B277" s="381"/>
      <c r="C277" s="162" t="e">
        <f t="shared" si="26"/>
        <v>#DIV/0!</v>
      </c>
      <c r="D277" s="381"/>
      <c r="E277" s="162" t="e">
        <f t="shared" si="27"/>
        <v>#DIV/0!</v>
      </c>
    </row>
    <row r="278" spans="1:5" ht="15">
      <c r="A278" s="100" t="s">
        <v>344</v>
      </c>
      <c r="B278" s="381"/>
      <c r="C278" s="162" t="e">
        <f t="shared" si="26"/>
        <v>#DIV/0!</v>
      </c>
      <c r="D278" s="381"/>
      <c r="E278" s="162" t="e">
        <f t="shared" si="27"/>
        <v>#DIV/0!</v>
      </c>
    </row>
    <row r="279" spans="1:5" ht="15">
      <c r="A279" s="495" t="s">
        <v>317</v>
      </c>
      <c r="B279" s="643"/>
      <c r="C279" s="647" t="e">
        <f t="shared" si="26"/>
        <v>#DIV/0!</v>
      </c>
      <c r="D279" s="643"/>
      <c r="E279" s="162" t="e">
        <f t="shared" si="27"/>
        <v>#DIV/0!</v>
      </c>
    </row>
    <row r="280" spans="1:5" ht="15">
      <c r="A280" s="100" t="s">
        <v>345</v>
      </c>
      <c r="B280" s="381"/>
      <c r="C280" s="162" t="e">
        <f t="shared" si="26"/>
        <v>#DIV/0!</v>
      </c>
      <c r="D280" s="381"/>
      <c r="E280" s="162" t="e">
        <f t="shared" si="27"/>
        <v>#DIV/0!</v>
      </c>
    </row>
    <row r="281" spans="1:5" ht="15">
      <c r="A281" s="100" t="s">
        <v>346</v>
      </c>
      <c r="B281" s="381"/>
      <c r="C281" s="162" t="e">
        <f t="shared" si="26"/>
        <v>#DIV/0!</v>
      </c>
      <c r="D281" s="381"/>
      <c r="E281" s="162" t="e">
        <f t="shared" si="27"/>
        <v>#DIV/0!</v>
      </c>
    </row>
    <row r="282" spans="1:5" ht="15">
      <c r="A282" s="100" t="s">
        <v>347</v>
      </c>
      <c r="B282" s="381"/>
      <c r="C282" s="162" t="e">
        <f t="shared" si="26"/>
        <v>#DIV/0!</v>
      </c>
      <c r="D282" s="381"/>
      <c r="E282" s="162" t="e">
        <f t="shared" si="27"/>
        <v>#DIV/0!</v>
      </c>
    </row>
    <row r="283" spans="1:5" ht="15">
      <c r="A283" s="495" t="s">
        <v>319</v>
      </c>
      <c r="B283" s="643"/>
      <c r="C283" s="647" t="e">
        <f t="shared" si="26"/>
        <v>#DIV/0!</v>
      </c>
      <c r="D283" s="643"/>
      <c r="E283" s="162" t="e">
        <f t="shared" si="27"/>
        <v>#DIV/0!</v>
      </c>
    </row>
    <row r="284" spans="1:5" ht="15">
      <c r="A284" s="100" t="s">
        <v>302</v>
      </c>
      <c r="B284" s="381"/>
      <c r="C284" s="162" t="e">
        <f t="shared" si="26"/>
        <v>#DIV/0!</v>
      </c>
      <c r="D284" s="381"/>
      <c r="E284" s="162" t="e">
        <f t="shared" si="27"/>
        <v>#DIV/0!</v>
      </c>
    </row>
    <row r="285" spans="1:5" ht="15">
      <c r="A285" s="100" t="s">
        <v>303</v>
      </c>
      <c r="B285" s="381"/>
      <c r="C285" s="162" t="e">
        <f t="shared" si="26"/>
        <v>#DIV/0!</v>
      </c>
      <c r="D285" s="381"/>
      <c r="E285" s="162" t="e">
        <f t="shared" si="27"/>
        <v>#DIV/0!</v>
      </c>
    </row>
    <row r="286" spans="1:5" ht="15">
      <c r="A286" s="631" t="s">
        <v>350</v>
      </c>
      <c r="B286" s="643"/>
      <c r="C286" s="647" t="e">
        <f t="shared" si="26"/>
        <v>#DIV/0!</v>
      </c>
      <c r="D286" s="643"/>
      <c r="E286" s="162" t="e">
        <f t="shared" si="27"/>
        <v>#DIV/0!</v>
      </c>
    </row>
    <row r="287" spans="1:5" ht="13.5" customHeight="1">
      <c r="A287" s="450" t="s">
        <v>338</v>
      </c>
      <c r="B287" s="381"/>
      <c r="C287" s="162" t="e">
        <f t="shared" si="26"/>
        <v>#DIV/0!</v>
      </c>
      <c r="D287" s="381"/>
      <c r="E287" s="162" t="e">
        <f t="shared" si="27"/>
        <v>#DIV/0!</v>
      </c>
    </row>
    <row r="288" spans="1:5" ht="15">
      <c r="A288" s="450" t="s">
        <v>351</v>
      </c>
      <c r="B288" s="381"/>
      <c r="C288" s="162" t="e">
        <f t="shared" si="26"/>
        <v>#DIV/0!</v>
      </c>
      <c r="D288" s="381"/>
      <c r="E288" s="162" t="e">
        <f t="shared" si="27"/>
        <v>#DIV/0!</v>
      </c>
    </row>
    <row r="289" spans="1:5" ht="15">
      <c r="A289" s="482" t="s">
        <v>327</v>
      </c>
      <c r="B289" s="381"/>
      <c r="C289" s="162" t="e">
        <f t="shared" si="26"/>
        <v>#DIV/0!</v>
      </c>
      <c r="D289" s="381"/>
      <c r="E289" s="162" t="e">
        <f t="shared" si="27"/>
        <v>#DIV/0!</v>
      </c>
    </row>
    <row r="290" spans="1:5" ht="15">
      <c r="A290" s="482" t="s">
        <v>328</v>
      </c>
      <c r="B290" s="381"/>
      <c r="C290" s="162" t="e">
        <f t="shared" si="26"/>
        <v>#DIV/0!</v>
      </c>
      <c r="D290" s="381"/>
      <c r="E290" s="162" t="e">
        <f t="shared" si="27"/>
        <v>#DIV/0!</v>
      </c>
    </row>
    <row r="291" spans="1:5" ht="15" thickBot="1">
      <c r="A291" s="502" t="s">
        <v>349</v>
      </c>
      <c r="B291" s="381"/>
      <c r="C291" s="162" t="e">
        <f t="shared" si="26"/>
        <v>#DIV/0!</v>
      </c>
      <c r="D291" s="381"/>
      <c r="E291" s="162" t="e">
        <f t="shared" si="27"/>
        <v>#DIV/0!</v>
      </c>
    </row>
    <row r="292" spans="1:5" ht="16.5" thickBot="1">
      <c r="A292" s="610" t="s">
        <v>284</v>
      </c>
      <c r="B292" s="613">
        <f>SUM(B243:B291)</f>
        <v>0</v>
      </c>
      <c r="C292" s="76"/>
      <c r="D292" s="613">
        <f>SUM(D243:D291)</f>
        <v>0</v>
      </c>
      <c r="E292" s="76"/>
    </row>
    <row r="293" spans="1:5" ht="16.5" thickBot="1">
      <c r="A293" s="500" t="s">
        <v>315</v>
      </c>
      <c r="B293" s="497">
        <f>'Plan2 - UTI'!C101</f>
        <v>0</v>
      </c>
      <c r="D293" s="499">
        <f>SUM('Plan3 - UTINeo'!C82:C86)</f>
        <v>0</v>
      </c>
      <c r="E293" s="76"/>
    </row>
    <row r="294" spans="1:5" ht="15.75" thickBot="1">
      <c r="A294" s="98"/>
      <c r="B294" s="77"/>
      <c r="C294" s="76"/>
      <c r="D294" s="77"/>
      <c r="E294" s="76"/>
    </row>
    <row r="295" spans="1:5" ht="16.5" thickBot="1">
      <c r="A295" s="609" t="s">
        <v>44</v>
      </c>
      <c r="B295" s="622" t="s">
        <v>202</v>
      </c>
      <c r="C295" s="623"/>
      <c r="D295" s="624" t="s">
        <v>83</v>
      </c>
      <c r="E295" s="625"/>
    </row>
    <row r="296" spans="1:5" ht="45.75" thickBot="1">
      <c r="A296" s="97" t="s">
        <v>280</v>
      </c>
      <c r="B296" s="521" t="s">
        <v>281</v>
      </c>
      <c r="C296" s="521" t="s">
        <v>282</v>
      </c>
      <c r="D296" s="521" t="s">
        <v>283</v>
      </c>
      <c r="E296" s="521" t="s">
        <v>282</v>
      </c>
    </row>
    <row r="297" spans="1:5" ht="15">
      <c r="A297" s="99" t="s">
        <v>320</v>
      </c>
      <c r="B297" s="378"/>
      <c r="C297" s="379" t="e">
        <f aca="true" t="shared" si="28" ref="C297:C328">B297/B$346*100</f>
        <v>#DIV/0!</v>
      </c>
      <c r="D297" s="378"/>
      <c r="E297" s="379" t="e">
        <f aca="true" t="shared" si="29" ref="E297:E328">D297/D$346*100</f>
        <v>#DIV/0!</v>
      </c>
    </row>
    <row r="298" spans="1:5" ht="15">
      <c r="A298" s="100" t="s">
        <v>321</v>
      </c>
      <c r="B298" s="380"/>
      <c r="C298" s="162" t="e">
        <f t="shared" si="28"/>
        <v>#DIV/0!</v>
      </c>
      <c r="D298" s="380"/>
      <c r="E298" s="162" t="e">
        <f t="shared" si="29"/>
        <v>#DIV/0!</v>
      </c>
    </row>
    <row r="299" spans="1:5" ht="15">
      <c r="A299" s="495" t="s">
        <v>316</v>
      </c>
      <c r="B299" s="641"/>
      <c r="C299" s="647" t="e">
        <f t="shared" si="28"/>
        <v>#DIV/0!</v>
      </c>
      <c r="D299" s="641"/>
      <c r="E299" s="162" t="e">
        <f t="shared" si="29"/>
        <v>#DIV/0!</v>
      </c>
    </row>
    <row r="300" spans="1:5" ht="15">
      <c r="A300" s="482" t="s">
        <v>336</v>
      </c>
      <c r="B300" s="380"/>
      <c r="C300" s="162" t="e">
        <f t="shared" si="28"/>
        <v>#DIV/0!</v>
      </c>
      <c r="D300" s="380"/>
      <c r="E300" s="162" t="e">
        <f t="shared" si="29"/>
        <v>#DIV/0!</v>
      </c>
    </row>
    <row r="301" spans="1:5" ht="15">
      <c r="A301" s="482" t="s">
        <v>337</v>
      </c>
      <c r="B301" s="380"/>
      <c r="C301" s="162" t="e">
        <f t="shared" si="28"/>
        <v>#DIV/0!</v>
      </c>
      <c r="D301" s="380"/>
      <c r="E301" s="162" t="e">
        <f t="shared" si="29"/>
        <v>#DIV/0!</v>
      </c>
    </row>
    <row r="302" spans="1:5" ht="14.25">
      <c r="A302" s="100" t="s">
        <v>329</v>
      </c>
      <c r="B302" s="380"/>
      <c r="C302" s="162" t="e">
        <f t="shared" si="28"/>
        <v>#DIV/0!</v>
      </c>
      <c r="D302" s="380"/>
      <c r="E302" s="162" t="e">
        <f t="shared" si="29"/>
        <v>#DIV/0!</v>
      </c>
    </row>
    <row r="303" spans="1:5" ht="14.25">
      <c r="A303" s="100" t="s">
        <v>330</v>
      </c>
      <c r="B303" s="380"/>
      <c r="C303" s="162" t="e">
        <f t="shared" si="28"/>
        <v>#DIV/0!</v>
      </c>
      <c r="D303" s="380"/>
      <c r="E303" s="162" t="e">
        <f t="shared" si="29"/>
        <v>#DIV/0!</v>
      </c>
    </row>
    <row r="304" spans="1:5" ht="14.25">
      <c r="A304" s="100" t="s">
        <v>331</v>
      </c>
      <c r="B304" s="380"/>
      <c r="C304" s="162" t="e">
        <f t="shared" si="28"/>
        <v>#DIV/0!</v>
      </c>
      <c r="D304" s="380"/>
      <c r="E304" s="162" t="e">
        <f t="shared" si="29"/>
        <v>#DIV/0!</v>
      </c>
    </row>
    <row r="305" spans="1:5" ht="14.25">
      <c r="A305" s="100" t="s">
        <v>332</v>
      </c>
      <c r="B305" s="380"/>
      <c r="C305" s="162" t="e">
        <f t="shared" si="28"/>
        <v>#DIV/0!</v>
      </c>
      <c r="D305" s="380"/>
      <c r="E305" s="162" t="e">
        <f t="shared" si="29"/>
        <v>#DIV/0!</v>
      </c>
    </row>
    <row r="306" spans="1:5" ht="14.25">
      <c r="A306" s="100" t="s">
        <v>333</v>
      </c>
      <c r="B306" s="380"/>
      <c r="C306" s="162" t="e">
        <f t="shared" si="28"/>
        <v>#DIV/0!</v>
      </c>
      <c r="D306" s="380"/>
      <c r="E306" s="162" t="e">
        <f t="shared" si="29"/>
        <v>#DIV/0!</v>
      </c>
    </row>
    <row r="307" spans="1:5" ht="14.25">
      <c r="A307" s="100" t="s">
        <v>334</v>
      </c>
      <c r="B307" s="380"/>
      <c r="C307" s="162" t="e">
        <f t="shared" si="28"/>
        <v>#DIV/0!</v>
      </c>
      <c r="D307" s="380"/>
      <c r="E307" s="162" t="e">
        <f t="shared" si="29"/>
        <v>#DIV/0!</v>
      </c>
    </row>
    <row r="308" spans="1:5" ht="14.25">
      <c r="A308" s="100" t="s">
        <v>335</v>
      </c>
      <c r="B308" s="380"/>
      <c r="C308" s="162" t="e">
        <f t="shared" si="28"/>
        <v>#DIV/0!</v>
      </c>
      <c r="D308" s="380"/>
      <c r="E308" s="162" t="e">
        <f t="shared" si="29"/>
        <v>#DIV/0!</v>
      </c>
    </row>
    <row r="309" spans="1:5" ht="14.25">
      <c r="A309" s="100" t="s">
        <v>203</v>
      </c>
      <c r="B309" s="380"/>
      <c r="C309" s="162" t="e">
        <f t="shared" si="28"/>
        <v>#DIV/0!</v>
      </c>
      <c r="D309" s="380"/>
      <c r="E309" s="162" t="e">
        <f t="shared" si="29"/>
        <v>#DIV/0!</v>
      </c>
    </row>
    <row r="310" spans="1:5" ht="15">
      <c r="A310" s="634" t="s">
        <v>365</v>
      </c>
      <c r="B310" s="380"/>
      <c r="C310" s="162" t="e">
        <f t="shared" si="28"/>
        <v>#DIV/0!</v>
      </c>
      <c r="D310" s="380"/>
      <c r="E310" s="162" t="e">
        <f t="shared" si="29"/>
        <v>#DIV/0!</v>
      </c>
    </row>
    <row r="311" spans="1:5" ht="15">
      <c r="A311" s="634" t="s">
        <v>356</v>
      </c>
      <c r="B311" s="380"/>
      <c r="C311" s="162" t="e">
        <f t="shared" si="28"/>
        <v>#DIV/0!</v>
      </c>
      <c r="D311" s="380"/>
      <c r="E311" s="162" t="e">
        <f t="shared" si="29"/>
        <v>#DIV/0!</v>
      </c>
    </row>
    <row r="312" spans="1:5" ht="15">
      <c r="A312" s="634" t="s">
        <v>357</v>
      </c>
      <c r="B312" s="380"/>
      <c r="C312" s="162" t="e">
        <f t="shared" si="28"/>
        <v>#DIV/0!</v>
      </c>
      <c r="D312" s="380"/>
      <c r="E312" s="162" t="e">
        <f t="shared" si="29"/>
        <v>#DIV/0!</v>
      </c>
    </row>
    <row r="313" spans="1:5" ht="15">
      <c r="A313" s="634" t="s">
        <v>358</v>
      </c>
      <c r="B313" s="380"/>
      <c r="C313" s="162" t="e">
        <f t="shared" si="28"/>
        <v>#DIV/0!</v>
      </c>
      <c r="D313" s="380"/>
      <c r="E313" s="162" t="e">
        <f t="shared" si="29"/>
        <v>#DIV/0!</v>
      </c>
    </row>
    <row r="314" spans="1:5" ht="15">
      <c r="A314" s="100" t="s">
        <v>363</v>
      </c>
      <c r="B314" s="380"/>
      <c r="C314" s="162" t="e">
        <f t="shared" si="28"/>
        <v>#DIV/0!</v>
      </c>
      <c r="D314" s="380"/>
      <c r="E314" s="162" t="e">
        <f t="shared" si="29"/>
        <v>#DIV/0!</v>
      </c>
    </row>
    <row r="315" spans="1:5" ht="15">
      <c r="A315" s="100" t="s">
        <v>364</v>
      </c>
      <c r="B315" s="380"/>
      <c r="C315" s="162" t="e">
        <f t="shared" si="28"/>
        <v>#DIV/0!</v>
      </c>
      <c r="D315" s="380"/>
      <c r="E315" s="162" t="e">
        <f t="shared" si="29"/>
        <v>#DIV/0!</v>
      </c>
    </row>
    <row r="316" spans="1:5" ht="15">
      <c r="A316" s="100" t="s">
        <v>298</v>
      </c>
      <c r="B316" s="380"/>
      <c r="C316" s="162" t="e">
        <f t="shared" si="28"/>
        <v>#DIV/0!</v>
      </c>
      <c r="D316" s="380"/>
      <c r="E316" s="162" t="e">
        <f t="shared" si="29"/>
        <v>#DIV/0!</v>
      </c>
    </row>
    <row r="317" spans="1:5" ht="15">
      <c r="A317" s="100" t="s">
        <v>299</v>
      </c>
      <c r="B317" s="380"/>
      <c r="C317" s="162" t="e">
        <f t="shared" si="28"/>
        <v>#DIV/0!</v>
      </c>
      <c r="D317" s="380"/>
      <c r="E317" s="162" t="e">
        <f t="shared" si="29"/>
        <v>#DIV/0!</v>
      </c>
    </row>
    <row r="318" spans="1:5" ht="15">
      <c r="A318" s="100" t="s">
        <v>297</v>
      </c>
      <c r="B318" s="380"/>
      <c r="C318" s="162" t="e">
        <f t="shared" si="28"/>
        <v>#DIV/0!</v>
      </c>
      <c r="D318" s="380"/>
      <c r="E318" s="162" t="e">
        <f t="shared" si="29"/>
        <v>#DIV/0!</v>
      </c>
    </row>
    <row r="319" spans="1:5" ht="15">
      <c r="A319" s="100" t="s">
        <v>300</v>
      </c>
      <c r="B319" s="380"/>
      <c r="C319" s="162" t="e">
        <f t="shared" si="28"/>
        <v>#DIV/0!</v>
      </c>
      <c r="D319" s="380"/>
      <c r="E319" s="162" t="e">
        <f t="shared" si="29"/>
        <v>#DIV/0!</v>
      </c>
    </row>
    <row r="320" spans="1:5" ht="15">
      <c r="A320" s="100" t="s">
        <v>323</v>
      </c>
      <c r="B320" s="380"/>
      <c r="C320" s="162" t="e">
        <f t="shared" si="28"/>
        <v>#DIV/0!</v>
      </c>
      <c r="D320" s="380"/>
      <c r="E320" s="162" t="e">
        <f t="shared" si="29"/>
        <v>#DIV/0!</v>
      </c>
    </row>
    <row r="321" spans="1:5" ht="15">
      <c r="A321" s="100" t="s">
        <v>324</v>
      </c>
      <c r="B321" s="381"/>
      <c r="C321" s="162" t="e">
        <f t="shared" si="28"/>
        <v>#DIV/0!</v>
      </c>
      <c r="D321" s="381"/>
      <c r="E321" s="162" t="e">
        <f t="shared" si="29"/>
        <v>#DIV/0!</v>
      </c>
    </row>
    <row r="322" spans="1:5" ht="15">
      <c r="A322" s="100" t="s">
        <v>301</v>
      </c>
      <c r="B322" s="381"/>
      <c r="C322" s="162" t="e">
        <f t="shared" si="28"/>
        <v>#DIV/0!</v>
      </c>
      <c r="D322" s="381"/>
      <c r="E322" s="162" t="e">
        <f t="shared" si="29"/>
        <v>#DIV/0!</v>
      </c>
    </row>
    <row r="323" spans="1:5" ht="15">
      <c r="A323" s="489" t="s">
        <v>322</v>
      </c>
      <c r="B323" s="643"/>
      <c r="C323" s="647" t="e">
        <f t="shared" si="28"/>
        <v>#DIV/0!</v>
      </c>
      <c r="D323" s="643"/>
      <c r="E323" s="162" t="e">
        <f t="shared" si="29"/>
        <v>#DIV/0!</v>
      </c>
    </row>
    <row r="324" spans="1:5" ht="15">
      <c r="A324" s="100" t="s">
        <v>325</v>
      </c>
      <c r="B324" s="380"/>
      <c r="C324" s="162" t="e">
        <f t="shared" si="28"/>
        <v>#DIV/0!</v>
      </c>
      <c r="D324" s="380"/>
      <c r="E324" s="162" t="e">
        <f t="shared" si="29"/>
        <v>#DIV/0!</v>
      </c>
    </row>
    <row r="325" spans="1:5" ht="15">
      <c r="A325" s="100" t="s">
        <v>339</v>
      </c>
      <c r="B325" s="380"/>
      <c r="C325" s="162" t="e">
        <f t="shared" si="28"/>
        <v>#DIV/0!</v>
      </c>
      <c r="D325" s="380"/>
      <c r="E325" s="162" t="e">
        <f t="shared" si="29"/>
        <v>#DIV/0!</v>
      </c>
    </row>
    <row r="326" spans="1:5" ht="15">
      <c r="A326" s="100" t="s">
        <v>326</v>
      </c>
      <c r="B326" s="380"/>
      <c r="C326" s="162" t="e">
        <f t="shared" si="28"/>
        <v>#DIV/0!</v>
      </c>
      <c r="D326" s="380"/>
      <c r="E326" s="162" t="e">
        <f t="shared" si="29"/>
        <v>#DIV/0!</v>
      </c>
    </row>
    <row r="327" spans="1:5" ht="15">
      <c r="A327" s="495" t="s">
        <v>318</v>
      </c>
      <c r="B327" s="641"/>
      <c r="C327" s="647" t="e">
        <f t="shared" si="28"/>
        <v>#DIV/0!</v>
      </c>
      <c r="D327" s="641"/>
      <c r="E327" s="162" t="e">
        <f t="shared" si="29"/>
        <v>#DIV/0!</v>
      </c>
    </row>
    <row r="328" spans="1:5" ht="15">
      <c r="A328" s="450" t="s">
        <v>340</v>
      </c>
      <c r="B328" s="381"/>
      <c r="C328" s="162" t="e">
        <f t="shared" si="28"/>
        <v>#DIV/0!</v>
      </c>
      <c r="D328" s="381"/>
      <c r="E328" s="162" t="e">
        <f t="shared" si="29"/>
        <v>#DIV/0!</v>
      </c>
    </row>
    <row r="329" spans="1:5" ht="15">
      <c r="A329" s="450" t="s">
        <v>341</v>
      </c>
      <c r="B329" s="381"/>
      <c r="C329" s="162" t="e">
        <f aca="true" t="shared" si="30" ref="C329:C345">B329/B$346*100</f>
        <v>#DIV/0!</v>
      </c>
      <c r="D329" s="381"/>
      <c r="E329" s="162" t="e">
        <f aca="true" t="shared" si="31" ref="E329:E345">D329/D$346*100</f>
        <v>#DIV/0!</v>
      </c>
    </row>
    <row r="330" spans="1:5" ht="15">
      <c r="A330" s="450" t="s">
        <v>342</v>
      </c>
      <c r="B330" s="381"/>
      <c r="C330" s="162" t="e">
        <f t="shared" si="30"/>
        <v>#DIV/0!</v>
      </c>
      <c r="D330" s="381"/>
      <c r="E330" s="162" t="e">
        <f t="shared" si="31"/>
        <v>#DIV/0!</v>
      </c>
    </row>
    <row r="331" spans="1:5" ht="15">
      <c r="A331" s="100" t="s">
        <v>343</v>
      </c>
      <c r="B331" s="381"/>
      <c r="C331" s="162" t="e">
        <f t="shared" si="30"/>
        <v>#DIV/0!</v>
      </c>
      <c r="D331" s="381"/>
      <c r="E331" s="162" t="e">
        <f t="shared" si="31"/>
        <v>#DIV/0!</v>
      </c>
    </row>
    <row r="332" spans="1:5" ht="15">
      <c r="A332" s="100" t="s">
        <v>344</v>
      </c>
      <c r="B332" s="381"/>
      <c r="C332" s="162" t="e">
        <f t="shared" si="30"/>
        <v>#DIV/0!</v>
      </c>
      <c r="D332" s="381"/>
      <c r="E332" s="162" t="e">
        <f t="shared" si="31"/>
        <v>#DIV/0!</v>
      </c>
    </row>
    <row r="333" spans="1:5" ht="15">
      <c r="A333" s="495" t="s">
        <v>317</v>
      </c>
      <c r="B333" s="643"/>
      <c r="C333" s="647" t="e">
        <f t="shared" si="30"/>
        <v>#DIV/0!</v>
      </c>
      <c r="D333" s="643"/>
      <c r="E333" s="162" t="e">
        <f t="shared" si="31"/>
        <v>#DIV/0!</v>
      </c>
    </row>
    <row r="334" spans="1:5" ht="15">
      <c r="A334" s="100" t="s">
        <v>345</v>
      </c>
      <c r="B334" s="381"/>
      <c r="C334" s="162" t="e">
        <f t="shared" si="30"/>
        <v>#DIV/0!</v>
      </c>
      <c r="D334" s="381"/>
      <c r="E334" s="162" t="e">
        <f t="shared" si="31"/>
        <v>#DIV/0!</v>
      </c>
    </row>
    <row r="335" spans="1:5" ht="15">
      <c r="A335" s="100" t="s">
        <v>346</v>
      </c>
      <c r="B335" s="381"/>
      <c r="C335" s="162" t="e">
        <f t="shared" si="30"/>
        <v>#DIV/0!</v>
      </c>
      <c r="D335" s="381"/>
      <c r="E335" s="162" t="e">
        <f t="shared" si="31"/>
        <v>#DIV/0!</v>
      </c>
    </row>
    <row r="336" spans="1:5" ht="15">
      <c r="A336" s="100" t="s">
        <v>347</v>
      </c>
      <c r="B336" s="381"/>
      <c r="C336" s="162" t="e">
        <f t="shared" si="30"/>
        <v>#DIV/0!</v>
      </c>
      <c r="D336" s="381"/>
      <c r="E336" s="162" t="e">
        <f t="shared" si="31"/>
        <v>#DIV/0!</v>
      </c>
    </row>
    <row r="337" spans="1:5" ht="15">
      <c r="A337" s="495" t="s">
        <v>319</v>
      </c>
      <c r="B337" s="643"/>
      <c r="C337" s="647" t="e">
        <f t="shared" si="30"/>
        <v>#DIV/0!</v>
      </c>
      <c r="D337" s="643"/>
      <c r="E337" s="162" t="e">
        <f t="shared" si="31"/>
        <v>#DIV/0!</v>
      </c>
    </row>
    <row r="338" spans="1:5" ht="15">
      <c r="A338" s="100" t="s">
        <v>302</v>
      </c>
      <c r="B338" s="381"/>
      <c r="C338" s="162" t="e">
        <f t="shared" si="30"/>
        <v>#DIV/0!</v>
      </c>
      <c r="D338" s="381"/>
      <c r="E338" s="162" t="e">
        <f t="shared" si="31"/>
        <v>#DIV/0!</v>
      </c>
    </row>
    <row r="339" spans="1:5" ht="15">
      <c r="A339" s="100" t="s">
        <v>303</v>
      </c>
      <c r="B339" s="381"/>
      <c r="C339" s="162" t="e">
        <f t="shared" si="30"/>
        <v>#DIV/0!</v>
      </c>
      <c r="D339" s="381"/>
      <c r="E339" s="162" t="e">
        <f t="shared" si="31"/>
        <v>#DIV/0!</v>
      </c>
    </row>
    <row r="340" spans="1:5" ht="15">
      <c r="A340" s="631" t="s">
        <v>350</v>
      </c>
      <c r="B340" s="643"/>
      <c r="C340" s="647" t="e">
        <f t="shared" si="30"/>
        <v>#DIV/0!</v>
      </c>
      <c r="D340" s="643"/>
      <c r="E340" s="162" t="e">
        <f t="shared" si="31"/>
        <v>#DIV/0!</v>
      </c>
    </row>
    <row r="341" spans="1:5" ht="15">
      <c r="A341" s="450" t="s">
        <v>338</v>
      </c>
      <c r="B341" s="381"/>
      <c r="C341" s="162" t="e">
        <f t="shared" si="30"/>
        <v>#DIV/0!</v>
      </c>
      <c r="D341" s="381"/>
      <c r="E341" s="162" t="e">
        <f t="shared" si="31"/>
        <v>#DIV/0!</v>
      </c>
    </row>
    <row r="342" spans="1:5" ht="15">
      <c r="A342" s="450" t="s">
        <v>351</v>
      </c>
      <c r="B342" s="381"/>
      <c r="C342" s="162" t="e">
        <f t="shared" si="30"/>
        <v>#DIV/0!</v>
      </c>
      <c r="D342" s="381"/>
      <c r="E342" s="162" t="e">
        <f t="shared" si="31"/>
        <v>#DIV/0!</v>
      </c>
    </row>
    <row r="343" spans="1:5" ht="15">
      <c r="A343" s="482" t="s">
        <v>327</v>
      </c>
      <c r="B343" s="381"/>
      <c r="C343" s="162" t="e">
        <f t="shared" si="30"/>
        <v>#DIV/0!</v>
      </c>
      <c r="D343" s="381"/>
      <c r="E343" s="162" t="e">
        <f t="shared" si="31"/>
        <v>#DIV/0!</v>
      </c>
    </row>
    <row r="344" spans="1:5" ht="15">
      <c r="A344" s="482" t="s">
        <v>328</v>
      </c>
      <c r="B344" s="381"/>
      <c r="C344" s="162" t="e">
        <f t="shared" si="30"/>
        <v>#DIV/0!</v>
      </c>
      <c r="D344" s="381"/>
      <c r="E344" s="162" t="e">
        <f t="shared" si="31"/>
        <v>#DIV/0!</v>
      </c>
    </row>
    <row r="345" spans="1:5" ht="15" thickBot="1">
      <c r="A345" s="502" t="s">
        <v>349</v>
      </c>
      <c r="B345" s="381"/>
      <c r="C345" s="162" t="e">
        <f t="shared" si="30"/>
        <v>#DIV/0!</v>
      </c>
      <c r="D345" s="381"/>
      <c r="E345" s="162" t="e">
        <f t="shared" si="31"/>
        <v>#DIV/0!</v>
      </c>
    </row>
    <row r="346" spans="1:5" ht="16.5" thickBot="1">
      <c r="A346" s="610" t="s">
        <v>284</v>
      </c>
      <c r="B346" s="613">
        <f>SUM(B297:B345)</f>
        <v>0</v>
      </c>
      <c r="C346" s="76"/>
      <c r="D346" s="613">
        <f>SUM(D297:D345)</f>
        <v>0</v>
      </c>
      <c r="E346" s="76"/>
    </row>
    <row r="347" spans="1:5" ht="16.5" thickBot="1">
      <c r="A347" s="500" t="s">
        <v>315</v>
      </c>
      <c r="B347" s="497">
        <f>'Plan2 - UTI'!C118</f>
        <v>0</v>
      </c>
      <c r="D347" s="499">
        <f>SUM('Plan3 - UTINeo'!C97:C101)</f>
        <v>0</v>
      </c>
      <c r="E347" s="76"/>
    </row>
    <row r="348" spans="1:5" ht="15.75" thickBot="1">
      <c r="A348" s="98"/>
      <c r="B348" s="77"/>
      <c r="C348" s="76"/>
      <c r="D348" s="77"/>
      <c r="E348" s="76"/>
    </row>
    <row r="349" spans="1:5" ht="16.5" thickBot="1">
      <c r="A349" s="609" t="s">
        <v>45</v>
      </c>
      <c r="B349" s="622" t="s">
        <v>202</v>
      </c>
      <c r="C349" s="623"/>
      <c r="D349" s="624" t="s">
        <v>83</v>
      </c>
      <c r="E349" s="625"/>
    </row>
    <row r="350" spans="1:5" ht="45.75" thickBot="1">
      <c r="A350" s="97" t="s">
        <v>280</v>
      </c>
      <c r="B350" s="521" t="s">
        <v>281</v>
      </c>
      <c r="C350" s="521" t="s">
        <v>282</v>
      </c>
      <c r="D350" s="521" t="s">
        <v>283</v>
      </c>
      <c r="E350" s="521" t="s">
        <v>282</v>
      </c>
    </row>
    <row r="351" spans="1:5" ht="15">
      <c r="A351" s="99" t="s">
        <v>320</v>
      </c>
      <c r="B351" s="378"/>
      <c r="C351" s="379" t="e">
        <f aca="true" t="shared" si="32" ref="C351:C363">B351/B$400*100</f>
        <v>#DIV/0!</v>
      </c>
      <c r="D351" s="378"/>
      <c r="E351" s="379" t="e">
        <f aca="true" t="shared" si="33" ref="E351:E363">D351/D$400*100</f>
        <v>#DIV/0!</v>
      </c>
    </row>
    <row r="352" spans="1:5" ht="15">
      <c r="A352" s="100" t="s">
        <v>321</v>
      </c>
      <c r="B352" s="380"/>
      <c r="C352" s="162" t="e">
        <f t="shared" si="32"/>
        <v>#DIV/0!</v>
      </c>
      <c r="D352" s="380"/>
      <c r="E352" s="162" t="e">
        <f t="shared" si="33"/>
        <v>#DIV/0!</v>
      </c>
    </row>
    <row r="353" spans="1:5" ht="15">
      <c r="A353" s="495" t="s">
        <v>316</v>
      </c>
      <c r="B353" s="641"/>
      <c r="C353" s="647" t="e">
        <f t="shared" si="32"/>
        <v>#DIV/0!</v>
      </c>
      <c r="D353" s="641"/>
      <c r="E353" s="162" t="e">
        <f t="shared" si="33"/>
        <v>#DIV/0!</v>
      </c>
    </row>
    <row r="354" spans="1:5" ht="15">
      <c r="A354" s="482" t="s">
        <v>336</v>
      </c>
      <c r="B354" s="380"/>
      <c r="C354" s="162" t="e">
        <f t="shared" si="32"/>
        <v>#DIV/0!</v>
      </c>
      <c r="D354" s="380"/>
      <c r="E354" s="162" t="e">
        <f t="shared" si="33"/>
        <v>#DIV/0!</v>
      </c>
    </row>
    <row r="355" spans="1:5" ht="15">
      <c r="A355" s="482" t="s">
        <v>337</v>
      </c>
      <c r="B355" s="380"/>
      <c r="C355" s="162" t="e">
        <f t="shared" si="32"/>
        <v>#DIV/0!</v>
      </c>
      <c r="D355" s="380"/>
      <c r="E355" s="162" t="e">
        <f t="shared" si="33"/>
        <v>#DIV/0!</v>
      </c>
    </row>
    <row r="356" spans="1:5" ht="14.25">
      <c r="A356" s="100" t="s">
        <v>329</v>
      </c>
      <c r="B356" s="380"/>
      <c r="C356" s="162" t="e">
        <f t="shared" si="32"/>
        <v>#DIV/0!</v>
      </c>
      <c r="D356" s="380"/>
      <c r="E356" s="162" t="e">
        <f t="shared" si="33"/>
        <v>#DIV/0!</v>
      </c>
    </row>
    <row r="357" spans="1:5" ht="14.25">
      <c r="A357" s="100" t="s">
        <v>330</v>
      </c>
      <c r="B357" s="380"/>
      <c r="C357" s="162" t="e">
        <f t="shared" si="32"/>
        <v>#DIV/0!</v>
      </c>
      <c r="D357" s="380"/>
      <c r="E357" s="162" t="e">
        <f t="shared" si="33"/>
        <v>#DIV/0!</v>
      </c>
    </row>
    <row r="358" spans="1:5" ht="14.25">
      <c r="A358" s="100" t="s">
        <v>331</v>
      </c>
      <c r="B358" s="380"/>
      <c r="C358" s="162" t="e">
        <f t="shared" si="32"/>
        <v>#DIV/0!</v>
      </c>
      <c r="D358" s="380"/>
      <c r="E358" s="162" t="e">
        <f t="shared" si="33"/>
        <v>#DIV/0!</v>
      </c>
    </row>
    <row r="359" spans="1:5" ht="14.25">
      <c r="A359" s="100" t="s">
        <v>332</v>
      </c>
      <c r="B359" s="380"/>
      <c r="C359" s="162" t="e">
        <f t="shared" si="32"/>
        <v>#DIV/0!</v>
      </c>
      <c r="D359" s="380"/>
      <c r="E359" s="162" t="e">
        <f t="shared" si="33"/>
        <v>#DIV/0!</v>
      </c>
    </row>
    <row r="360" spans="1:5" ht="14.25">
      <c r="A360" s="100" t="s">
        <v>333</v>
      </c>
      <c r="B360" s="380"/>
      <c r="C360" s="162" t="e">
        <f t="shared" si="32"/>
        <v>#DIV/0!</v>
      </c>
      <c r="D360" s="380"/>
      <c r="E360" s="162" t="e">
        <f t="shared" si="33"/>
        <v>#DIV/0!</v>
      </c>
    </row>
    <row r="361" spans="1:5" ht="14.25">
      <c r="A361" s="100" t="s">
        <v>334</v>
      </c>
      <c r="B361" s="380"/>
      <c r="C361" s="162" t="e">
        <f t="shared" si="32"/>
        <v>#DIV/0!</v>
      </c>
      <c r="D361" s="380"/>
      <c r="E361" s="162" t="e">
        <f t="shared" si="33"/>
        <v>#DIV/0!</v>
      </c>
    </row>
    <row r="362" spans="1:5" ht="14.25">
      <c r="A362" s="100" t="s">
        <v>335</v>
      </c>
      <c r="B362" s="380"/>
      <c r="C362" s="162" t="e">
        <f t="shared" si="32"/>
        <v>#DIV/0!</v>
      </c>
      <c r="D362" s="380"/>
      <c r="E362" s="162" t="e">
        <f t="shared" si="33"/>
        <v>#DIV/0!</v>
      </c>
    </row>
    <row r="363" spans="1:5" ht="14.25">
      <c r="A363" s="100" t="s">
        <v>203</v>
      </c>
      <c r="B363" s="380"/>
      <c r="C363" s="162" t="e">
        <f t="shared" si="32"/>
        <v>#DIV/0!</v>
      </c>
      <c r="D363" s="380"/>
      <c r="E363" s="162" t="e">
        <f t="shared" si="33"/>
        <v>#DIV/0!</v>
      </c>
    </row>
    <row r="364" spans="1:5" ht="15">
      <c r="A364" s="634" t="s">
        <v>365</v>
      </c>
      <c r="B364" s="380"/>
      <c r="C364" s="162" t="e">
        <f aca="true" t="shared" si="34" ref="C364:C369">B364/B$400*100</f>
        <v>#DIV/0!</v>
      </c>
      <c r="D364" s="380"/>
      <c r="E364" s="162" t="e">
        <f aca="true" t="shared" si="35" ref="E364:E369">D364/D$400*100</f>
        <v>#DIV/0!</v>
      </c>
    </row>
    <row r="365" spans="1:5" ht="15">
      <c r="A365" s="634" t="s">
        <v>356</v>
      </c>
      <c r="B365" s="380"/>
      <c r="C365" s="162" t="e">
        <f t="shared" si="34"/>
        <v>#DIV/0!</v>
      </c>
      <c r="D365" s="380"/>
      <c r="E365" s="162" t="e">
        <f t="shared" si="35"/>
        <v>#DIV/0!</v>
      </c>
    </row>
    <row r="366" spans="1:5" ht="15">
      <c r="A366" s="634" t="s">
        <v>357</v>
      </c>
      <c r="B366" s="380"/>
      <c r="C366" s="162" t="e">
        <f t="shared" si="34"/>
        <v>#DIV/0!</v>
      </c>
      <c r="D366" s="380"/>
      <c r="E366" s="162" t="e">
        <f t="shared" si="35"/>
        <v>#DIV/0!</v>
      </c>
    </row>
    <row r="367" spans="1:5" ht="15">
      <c r="A367" s="634" t="s">
        <v>358</v>
      </c>
      <c r="B367" s="380"/>
      <c r="C367" s="162" t="e">
        <f t="shared" si="34"/>
        <v>#DIV/0!</v>
      </c>
      <c r="D367" s="380"/>
      <c r="E367" s="162" t="e">
        <f t="shared" si="35"/>
        <v>#DIV/0!</v>
      </c>
    </row>
    <row r="368" spans="1:5" ht="15">
      <c r="A368" s="100" t="s">
        <v>363</v>
      </c>
      <c r="B368" s="380"/>
      <c r="C368" s="162" t="e">
        <f t="shared" si="34"/>
        <v>#DIV/0!</v>
      </c>
      <c r="D368" s="380"/>
      <c r="E368" s="162" t="e">
        <f t="shared" si="35"/>
        <v>#DIV/0!</v>
      </c>
    </row>
    <row r="369" spans="1:5" ht="15">
      <c r="A369" s="100" t="s">
        <v>364</v>
      </c>
      <c r="B369" s="380"/>
      <c r="C369" s="162" t="e">
        <f t="shared" si="34"/>
        <v>#DIV/0!</v>
      </c>
      <c r="D369" s="380"/>
      <c r="E369" s="162" t="e">
        <f t="shared" si="35"/>
        <v>#DIV/0!</v>
      </c>
    </row>
    <row r="370" spans="1:5" ht="15">
      <c r="A370" s="100" t="s">
        <v>298</v>
      </c>
      <c r="B370" s="380"/>
      <c r="C370" s="162" t="e">
        <f aca="true" t="shared" si="36" ref="C370:C399">B370/B$400*100</f>
        <v>#DIV/0!</v>
      </c>
      <c r="D370" s="380"/>
      <c r="E370" s="162" t="e">
        <f aca="true" t="shared" si="37" ref="E370:E399">D370/D$400*100</f>
        <v>#DIV/0!</v>
      </c>
    </row>
    <row r="371" spans="1:5" ht="13.5" customHeight="1">
      <c r="A371" s="100" t="s">
        <v>299</v>
      </c>
      <c r="B371" s="380"/>
      <c r="C371" s="162" t="e">
        <f t="shared" si="36"/>
        <v>#DIV/0!</v>
      </c>
      <c r="D371" s="380"/>
      <c r="E371" s="162" t="e">
        <f t="shared" si="37"/>
        <v>#DIV/0!</v>
      </c>
    </row>
    <row r="372" spans="1:5" ht="15">
      <c r="A372" s="100" t="s">
        <v>297</v>
      </c>
      <c r="B372" s="380"/>
      <c r="C372" s="162" t="e">
        <f t="shared" si="36"/>
        <v>#DIV/0!</v>
      </c>
      <c r="D372" s="380"/>
      <c r="E372" s="162" t="e">
        <f t="shared" si="37"/>
        <v>#DIV/0!</v>
      </c>
    </row>
    <row r="373" spans="1:5" ht="15">
      <c r="A373" s="100" t="s">
        <v>300</v>
      </c>
      <c r="B373" s="380"/>
      <c r="C373" s="162" t="e">
        <f t="shared" si="36"/>
        <v>#DIV/0!</v>
      </c>
      <c r="D373" s="380"/>
      <c r="E373" s="162" t="e">
        <f t="shared" si="37"/>
        <v>#DIV/0!</v>
      </c>
    </row>
    <row r="374" spans="1:5" ht="15">
      <c r="A374" s="100" t="s">
        <v>323</v>
      </c>
      <c r="B374" s="380"/>
      <c r="C374" s="162" t="e">
        <f t="shared" si="36"/>
        <v>#DIV/0!</v>
      </c>
      <c r="D374" s="380"/>
      <c r="E374" s="162" t="e">
        <f t="shared" si="37"/>
        <v>#DIV/0!</v>
      </c>
    </row>
    <row r="375" spans="1:5" ht="15">
      <c r="A375" s="100" t="s">
        <v>324</v>
      </c>
      <c r="B375" s="381"/>
      <c r="C375" s="162" t="e">
        <f t="shared" si="36"/>
        <v>#DIV/0!</v>
      </c>
      <c r="D375" s="381"/>
      <c r="E375" s="162" t="e">
        <f t="shared" si="37"/>
        <v>#DIV/0!</v>
      </c>
    </row>
    <row r="376" spans="1:5" ht="15">
      <c r="A376" s="100" t="s">
        <v>301</v>
      </c>
      <c r="B376" s="381"/>
      <c r="C376" s="162" t="e">
        <f t="shared" si="36"/>
        <v>#DIV/0!</v>
      </c>
      <c r="D376" s="381"/>
      <c r="E376" s="162" t="e">
        <f t="shared" si="37"/>
        <v>#DIV/0!</v>
      </c>
    </row>
    <row r="377" spans="1:5" ht="15">
      <c r="A377" s="489" t="s">
        <v>322</v>
      </c>
      <c r="B377" s="643"/>
      <c r="C377" s="647" t="e">
        <f t="shared" si="36"/>
        <v>#DIV/0!</v>
      </c>
      <c r="D377" s="643"/>
      <c r="E377" s="162" t="e">
        <f t="shared" si="37"/>
        <v>#DIV/0!</v>
      </c>
    </row>
    <row r="378" spans="1:5" ht="15">
      <c r="A378" s="100" t="s">
        <v>325</v>
      </c>
      <c r="B378" s="380"/>
      <c r="C378" s="162" t="e">
        <f t="shared" si="36"/>
        <v>#DIV/0!</v>
      </c>
      <c r="D378" s="380"/>
      <c r="E378" s="162" t="e">
        <f t="shared" si="37"/>
        <v>#DIV/0!</v>
      </c>
    </row>
    <row r="379" spans="1:5" ht="15">
      <c r="A379" s="100" t="s">
        <v>339</v>
      </c>
      <c r="B379" s="380"/>
      <c r="C379" s="162" t="e">
        <f t="shared" si="36"/>
        <v>#DIV/0!</v>
      </c>
      <c r="D379" s="380"/>
      <c r="E379" s="162" t="e">
        <f t="shared" si="37"/>
        <v>#DIV/0!</v>
      </c>
    </row>
    <row r="380" spans="1:5" ht="15">
      <c r="A380" s="100" t="s">
        <v>326</v>
      </c>
      <c r="B380" s="380"/>
      <c r="C380" s="162" t="e">
        <f t="shared" si="36"/>
        <v>#DIV/0!</v>
      </c>
      <c r="D380" s="380"/>
      <c r="E380" s="162" t="e">
        <f t="shared" si="37"/>
        <v>#DIV/0!</v>
      </c>
    </row>
    <row r="381" spans="1:5" ht="15">
      <c r="A381" s="495" t="s">
        <v>318</v>
      </c>
      <c r="B381" s="641"/>
      <c r="C381" s="647" t="e">
        <f t="shared" si="36"/>
        <v>#DIV/0!</v>
      </c>
      <c r="D381" s="641"/>
      <c r="E381" s="162" t="e">
        <f t="shared" si="37"/>
        <v>#DIV/0!</v>
      </c>
    </row>
    <row r="382" spans="1:5" ht="15">
      <c r="A382" s="450" t="s">
        <v>340</v>
      </c>
      <c r="B382" s="381"/>
      <c r="C382" s="162" t="e">
        <f t="shared" si="36"/>
        <v>#DIV/0!</v>
      </c>
      <c r="D382" s="381"/>
      <c r="E382" s="162" t="e">
        <f t="shared" si="37"/>
        <v>#DIV/0!</v>
      </c>
    </row>
    <row r="383" spans="1:5" ht="15">
      <c r="A383" s="450" t="s">
        <v>341</v>
      </c>
      <c r="B383" s="381"/>
      <c r="C383" s="162" t="e">
        <f t="shared" si="36"/>
        <v>#DIV/0!</v>
      </c>
      <c r="D383" s="381"/>
      <c r="E383" s="162" t="e">
        <f t="shared" si="37"/>
        <v>#DIV/0!</v>
      </c>
    </row>
    <row r="384" spans="1:5" ht="15">
      <c r="A384" s="450" t="s">
        <v>342</v>
      </c>
      <c r="B384" s="381"/>
      <c r="C384" s="162" t="e">
        <f t="shared" si="36"/>
        <v>#DIV/0!</v>
      </c>
      <c r="D384" s="381"/>
      <c r="E384" s="162" t="e">
        <f t="shared" si="37"/>
        <v>#DIV/0!</v>
      </c>
    </row>
    <row r="385" spans="1:5" ht="15">
      <c r="A385" s="100" t="s">
        <v>343</v>
      </c>
      <c r="B385" s="381"/>
      <c r="C385" s="162" t="e">
        <f t="shared" si="36"/>
        <v>#DIV/0!</v>
      </c>
      <c r="D385" s="381"/>
      <c r="E385" s="162" t="e">
        <f t="shared" si="37"/>
        <v>#DIV/0!</v>
      </c>
    </row>
    <row r="386" spans="1:5" ht="15">
      <c r="A386" s="100" t="s">
        <v>344</v>
      </c>
      <c r="B386" s="381"/>
      <c r="C386" s="162" t="e">
        <f t="shared" si="36"/>
        <v>#DIV/0!</v>
      </c>
      <c r="D386" s="381"/>
      <c r="E386" s="162" t="e">
        <f t="shared" si="37"/>
        <v>#DIV/0!</v>
      </c>
    </row>
    <row r="387" spans="1:5" ht="15">
      <c r="A387" s="495" t="s">
        <v>317</v>
      </c>
      <c r="B387" s="643"/>
      <c r="C387" s="647" t="e">
        <f t="shared" si="36"/>
        <v>#DIV/0!</v>
      </c>
      <c r="D387" s="643"/>
      <c r="E387" s="162" t="e">
        <f t="shared" si="37"/>
        <v>#DIV/0!</v>
      </c>
    </row>
    <row r="388" spans="1:5" ht="15">
      <c r="A388" s="100" t="s">
        <v>345</v>
      </c>
      <c r="B388" s="381"/>
      <c r="C388" s="162" t="e">
        <f t="shared" si="36"/>
        <v>#DIV/0!</v>
      </c>
      <c r="D388" s="381"/>
      <c r="E388" s="162" t="e">
        <f t="shared" si="37"/>
        <v>#DIV/0!</v>
      </c>
    </row>
    <row r="389" spans="1:5" ht="15">
      <c r="A389" s="100" t="s">
        <v>346</v>
      </c>
      <c r="B389" s="381"/>
      <c r="C389" s="162" t="e">
        <f t="shared" si="36"/>
        <v>#DIV/0!</v>
      </c>
      <c r="D389" s="381"/>
      <c r="E389" s="162" t="e">
        <f t="shared" si="37"/>
        <v>#DIV/0!</v>
      </c>
    </row>
    <row r="390" spans="1:5" ht="15">
      <c r="A390" s="100" t="s">
        <v>347</v>
      </c>
      <c r="B390" s="381"/>
      <c r="C390" s="162" t="e">
        <f t="shared" si="36"/>
        <v>#DIV/0!</v>
      </c>
      <c r="D390" s="381"/>
      <c r="E390" s="162" t="e">
        <f t="shared" si="37"/>
        <v>#DIV/0!</v>
      </c>
    </row>
    <row r="391" spans="1:5" ht="15">
      <c r="A391" s="495" t="s">
        <v>319</v>
      </c>
      <c r="B391" s="643"/>
      <c r="C391" s="647" t="e">
        <f t="shared" si="36"/>
        <v>#DIV/0!</v>
      </c>
      <c r="D391" s="643"/>
      <c r="E391" s="162" t="e">
        <f t="shared" si="37"/>
        <v>#DIV/0!</v>
      </c>
    </row>
    <row r="392" spans="1:5" ht="15">
      <c r="A392" s="100" t="s">
        <v>302</v>
      </c>
      <c r="B392" s="381"/>
      <c r="C392" s="162" t="e">
        <f t="shared" si="36"/>
        <v>#DIV/0!</v>
      </c>
      <c r="D392" s="381"/>
      <c r="E392" s="162" t="e">
        <f t="shared" si="37"/>
        <v>#DIV/0!</v>
      </c>
    </row>
    <row r="393" spans="1:5" ht="15">
      <c r="A393" s="100" t="s">
        <v>303</v>
      </c>
      <c r="B393" s="381"/>
      <c r="C393" s="162" t="e">
        <f t="shared" si="36"/>
        <v>#DIV/0!</v>
      </c>
      <c r="D393" s="381"/>
      <c r="E393" s="162" t="e">
        <f t="shared" si="37"/>
        <v>#DIV/0!</v>
      </c>
    </row>
    <row r="394" spans="1:5" ht="15">
      <c r="A394" s="631" t="s">
        <v>350</v>
      </c>
      <c r="B394" s="643"/>
      <c r="C394" s="647" t="e">
        <f t="shared" si="36"/>
        <v>#DIV/0!</v>
      </c>
      <c r="D394" s="643"/>
      <c r="E394" s="162" t="e">
        <f t="shared" si="37"/>
        <v>#DIV/0!</v>
      </c>
    </row>
    <row r="395" spans="1:5" ht="15">
      <c r="A395" s="450" t="s">
        <v>338</v>
      </c>
      <c r="B395" s="381"/>
      <c r="C395" s="162" t="e">
        <f t="shared" si="36"/>
        <v>#DIV/0!</v>
      </c>
      <c r="D395" s="381"/>
      <c r="E395" s="162" t="e">
        <f t="shared" si="37"/>
        <v>#DIV/0!</v>
      </c>
    </row>
    <row r="396" spans="1:5" ht="15">
      <c r="A396" s="450" t="s">
        <v>351</v>
      </c>
      <c r="B396" s="381"/>
      <c r="C396" s="162" t="e">
        <f t="shared" si="36"/>
        <v>#DIV/0!</v>
      </c>
      <c r="D396" s="381"/>
      <c r="E396" s="162" t="e">
        <f t="shared" si="37"/>
        <v>#DIV/0!</v>
      </c>
    </row>
    <row r="397" spans="1:5" ht="15">
      <c r="A397" s="482" t="s">
        <v>327</v>
      </c>
      <c r="B397" s="381"/>
      <c r="C397" s="162" t="e">
        <f t="shared" si="36"/>
        <v>#DIV/0!</v>
      </c>
      <c r="D397" s="381"/>
      <c r="E397" s="162" t="e">
        <f t="shared" si="37"/>
        <v>#DIV/0!</v>
      </c>
    </row>
    <row r="398" spans="1:5" ht="15">
      <c r="A398" s="482" t="s">
        <v>328</v>
      </c>
      <c r="B398" s="381"/>
      <c r="C398" s="162" t="e">
        <f t="shared" si="36"/>
        <v>#DIV/0!</v>
      </c>
      <c r="D398" s="381"/>
      <c r="E398" s="162" t="e">
        <f t="shared" si="37"/>
        <v>#DIV/0!</v>
      </c>
    </row>
    <row r="399" spans="1:5" ht="15" thickBot="1">
      <c r="A399" s="502" t="s">
        <v>349</v>
      </c>
      <c r="B399" s="381"/>
      <c r="C399" s="162" t="e">
        <f t="shared" si="36"/>
        <v>#DIV/0!</v>
      </c>
      <c r="D399" s="381"/>
      <c r="E399" s="162" t="e">
        <f t="shared" si="37"/>
        <v>#DIV/0!</v>
      </c>
    </row>
    <row r="400" spans="1:5" ht="16.5" thickBot="1">
      <c r="A400" s="610" t="s">
        <v>284</v>
      </c>
      <c r="B400" s="613">
        <f>SUM(B351:B399)</f>
        <v>0</v>
      </c>
      <c r="C400" s="76"/>
      <c r="D400" s="613">
        <f>SUM(D351:D399)</f>
        <v>0</v>
      </c>
      <c r="E400" s="76"/>
    </row>
    <row r="401" spans="1:5" ht="16.5" thickBot="1">
      <c r="A401" s="500" t="s">
        <v>315</v>
      </c>
      <c r="B401" s="497">
        <f>'Plan2 - UTI'!C135</f>
        <v>0</v>
      </c>
      <c r="D401" s="499">
        <f>SUM('Plan3 - UTINeo'!C112:C116)</f>
        <v>0</v>
      </c>
      <c r="E401" s="76"/>
    </row>
    <row r="402" spans="1:5" ht="15.75" thickBot="1">
      <c r="A402" s="98"/>
      <c r="B402" s="77"/>
      <c r="C402" s="76"/>
      <c r="D402" s="77"/>
      <c r="E402" s="76"/>
    </row>
    <row r="403" spans="1:5" ht="16.5" thickBot="1">
      <c r="A403" s="609" t="s">
        <v>46</v>
      </c>
      <c r="B403" s="622" t="s">
        <v>202</v>
      </c>
      <c r="C403" s="623"/>
      <c r="D403" s="624" t="s">
        <v>83</v>
      </c>
      <c r="E403" s="625"/>
    </row>
    <row r="404" spans="1:5" ht="45.75" thickBot="1">
      <c r="A404" s="97" t="s">
        <v>280</v>
      </c>
      <c r="B404" s="521" t="s">
        <v>281</v>
      </c>
      <c r="C404" s="521" t="s">
        <v>282</v>
      </c>
      <c r="D404" s="521" t="s">
        <v>283</v>
      </c>
      <c r="E404" s="521" t="s">
        <v>282</v>
      </c>
    </row>
    <row r="405" spans="1:5" ht="15">
      <c r="A405" s="99" t="s">
        <v>320</v>
      </c>
      <c r="B405" s="378"/>
      <c r="C405" s="379" t="e">
        <f aca="true" t="shared" si="38" ref="C405:C417">B405/B$454*100</f>
        <v>#DIV/0!</v>
      </c>
      <c r="D405" s="378"/>
      <c r="E405" s="379" t="e">
        <f aca="true" t="shared" si="39" ref="E405:E417">D405/D$454*100</f>
        <v>#DIV/0!</v>
      </c>
    </row>
    <row r="406" spans="1:5" ht="15">
      <c r="A406" s="100" t="s">
        <v>321</v>
      </c>
      <c r="B406" s="380"/>
      <c r="C406" s="162" t="e">
        <f t="shared" si="38"/>
        <v>#DIV/0!</v>
      </c>
      <c r="D406" s="380"/>
      <c r="E406" s="162" t="e">
        <f t="shared" si="39"/>
        <v>#DIV/0!</v>
      </c>
    </row>
    <row r="407" spans="1:5" ht="15">
      <c r="A407" s="495" t="s">
        <v>316</v>
      </c>
      <c r="B407" s="641"/>
      <c r="C407" s="647" t="e">
        <f t="shared" si="38"/>
        <v>#DIV/0!</v>
      </c>
      <c r="D407" s="641"/>
      <c r="E407" s="162" t="e">
        <f t="shared" si="39"/>
        <v>#DIV/0!</v>
      </c>
    </row>
    <row r="408" spans="1:5" ht="15">
      <c r="A408" s="482" t="s">
        <v>336</v>
      </c>
      <c r="B408" s="380"/>
      <c r="C408" s="162" t="e">
        <f t="shared" si="38"/>
        <v>#DIV/0!</v>
      </c>
      <c r="D408" s="380"/>
      <c r="E408" s="162" t="e">
        <f t="shared" si="39"/>
        <v>#DIV/0!</v>
      </c>
    </row>
    <row r="409" spans="1:5" ht="15">
      <c r="A409" s="482" t="s">
        <v>337</v>
      </c>
      <c r="B409" s="380"/>
      <c r="C409" s="162" t="e">
        <f t="shared" si="38"/>
        <v>#DIV/0!</v>
      </c>
      <c r="D409" s="380"/>
      <c r="E409" s="162" t="e">
        <f t="shared" si="39"/>
        <v>#DIV/0!</v>
      </c>
    </row>
    <row r="410" spans="1:5" ht="14.25">
      <c r="A410" s="100" t="s">
        <v>329</v>
      </c>
      <c r="B410" s="380"/>
      <c r="C410" s="162" t="e">
        <f t="shared" si="38"/>
        <v>#DIV/0!</v>
      </c>
      <c r="D410" s="380"/>
      <c r="E410" s="162" t="e">
        <f t="shared" si="39"/>
        <v>#DIV/0!</v>
      </c>
    </row>
    <row r="411" spans="1:5" ht="13.5" customHeight="1">
      <c r="A411" s="100" t="s">
        <v>330</v>
      </c>
      <c r="B411" s="380"/>
      <c r="C411" s="162" t="e">
        <f t="shared" si="38"/>
        <v>#DIV/0!</v>
      </c>
      <c r="D411" s="380"/>
      <c r="E411" s="162" t="e">
        <f t="shared" si="39"/>
        <v>#DIV/0!</v>
      </c>
    </row>
    <row r="412" spans="1:5" ht="14.25">
      <c r="A412" s="100" t="s">
        <v>331</v>
      </c>
      <c r="B412" s="380"/>
      <c r="C412" s="162" t="e">
        <f t="shared" si="38"/>
        <v>#DIV/0!</v>
      </c>
      <c r="D412" s="380"/>
      <c r="E412" s="162" t="e">
        <f t="shared" si="39"/>
        <v>#DIV/0!</v>
      </c>
    </row>
    <row r="413" spans="1:5" ht="14.25">
      <c r="A413" s="100" t="s">
        <v>332</v>
      </c>
      <c r="B413" s="380"/>
      <c r="C413" s="162" t="e">
        <f t="shared" si="38"/>
        <v>#DIV/0!</v>
      </c>
      <c r="D413" s="380"/>
      <c r="E413" s="162" t="e">
        <f t="shared" si="39"/>
        <v>#DIV/0!</v>
      </c>
    </row>
    <row r="414" spans="1:5" ht="14.25">
      <c r="A414" s="100" t="s">
        <v>333</v>
      </c>
      <c r="B414" s="380"/>
      <c r="C414" s="162" t="e">
        <f t="shared" si="38"/>
        <v>#DIV/0!</v>
      </c>
      <c r="D414" s="380"/>
      <c r="E414" s="162" t="e">
        <f t="shared" si="39"/>
        <v>#DIV/0!</v>
      </c>
    </row>
    <row r="415" spans="1:5" ht="14.25">
      <c r="A415" s="100" t="s">
        <v>334</v>
      </c>
      <c r="B415" s="380"/>
      <c r="C415" s="162" t="e">
        <f t="shared" si="38"/>
        <v>#DIV/0!</v>
      </c>
      <c r="D415" s="380"/>
      <c r="E415" s="162" t="e">
        <f t="shared" si="39"/>
        <v>#DIV/0!</v>
      </c>
    </row>
    <row r="416" spans="1:5" ht="14.25">
      <c r="A416" s="100" t="s">
        <v>335</v>
      </c>
      <c r="B416" s="380"/>
      <c r="C416" s="162" t="e">
        <f t="shared" si="38"/>
        <v>#DIV/0!</v>
      </c>
      <c r="D416" s="380"/>
      <c r="E416" s="162" t="e">
        <f t="shared" si="39"/>
        <v>#DIV/0!</v>
      </c>
    </row>
    <row r="417" spans="1:5" ht="14.25">
      <c r="A417" s="100" t="s">
        <v>203</v>
      </c>
      <c r="B417" s="380"/>
      <c r="C417" s="162" t="e">
        <f t="shared" si="38"/>
        <v>#DIV/0!</v>
      </c>
      <c r="D417" s="380"/>
      <c r="E417" s="162" t="e">
        <f t="shared" si="39"/>
        <v>#DIV/0!</v>
      </c>
    </row>
    <row r="418" spans="1:5" ht="15">
      <c r="A418" s="634" t="s">
        <v>365</v>
      </c>
      <c r="B418" s="380"/>
      <c r="C418" s="162" t="e">
        <f aca="true" t="shared" si="40" ref="C418:C423">B418/B$454*100</f>
        <v>#DIV/0!</v>
      </c>
      <c r="D418" s="380"/>
      <c r="E418" s="162" t="e">
        <f aca="true" t="shared" si="41" ref="E418:E423">D418/D$454*100</f>
        <v>#DIV/0!</v>
      </c>
    </row>
    <row r="419" spans="1:5" ht="15">
      <c r="A419" s="634" t="s">
        <v>356</v>
      </c>
      <c r="B419" s="380"/>
      <c r="C419" s="162" t="e">
        <f t="shared" si="40"/>
        <v>#DIV/0!</v>
      </c>
      <c r="D419" s="380"/>
      <c r="E419" s="162" t="e">
        <f t="shared" si="41"/>
        <v>#DIV/0!</v>
      </c>
    </row>
    <row r="420" spans="1:5" ht="15">
      <c r="A420" s="634" t="s">
        <v>357</v>
      </c>
      <c r="B420" s="380"/>
      <c r="C420" s="162" t="e">
        <f t="shared" si="40"/>
        <v>#DIV/0!</v>
      </c>
      <c r="D420" s="380"/>
      <c r="E420" s="162" t="e">
        <f t="shared" si="41"/>
        <v>#DIV/0!</v>
      </c>
    </row>
    <row r="421" spans="1:5" ht="15">
      <c r="A421" s="634" t="s">
        <v>358</v>
      </c>
      <c r="B421" s="380"/>
      <c r="C421" s="162" t="e">
        <f t="shared" si="40"/>
        <v>#DIV/0!</v>
      </c>
      <c r="D421" s="380"/>
      <c r="E421" s="162" t="e">
        <f t="shared" si="41"/>
        <v>#DIV/0!</v>
      </c>
    </row>
    <row r="422" spans="1:5" ht="15">
      <c r="A422" s="100" t="s">
        <v>363</v>
      </c>
      <c r="B422" s="380"/>
      <c r="C422" s="162" t="e">
        <f t="shared" si="40"/>
        <v>#DIV/0!</v>
      </c>
      <c r="D422" s="380"/>
      <c r="E422" s="162" t="e">
        <f t="shared" si="41"/>
        <v>#DIV/0!</v>
      </c>
    </row>
    <row r="423" spans="1:5" ht="15">
      <c r="A423" s="100" t="s">
        <v>364</v>
      </c>
      <c r="B423" s="380"/>
      <c r="C423" s="162" t="e">
        <f t="shared" si="40"/>
        <v>#DIV/0!</v>
      </c>
      <c r="D423" s="380"/>
      <c r="E423" s="162" t="e">
        <f t="shared" si="41"/>
        <v>#DIV/0!</v>
      </c>
    </row>
    <row r="424" spans="1:5" ht="15">
      <c r="A424" s="100" t="s">
        <v>298</v>
      </c>
      <c r="B424" s="380"/>
      <c r="C424" s="162" t="e">
        <f aca="true" t="shared" si="42" ref="C424:C453">B424/B$454*100</f>
        <v>#DIV/0!</v>
      </c>
      <c r="D424" s="380"/>
      <c r="E424" s="162" t="e">
        <f aca="true" t="shared" si="43" ref="E424:E453">D424/D$454*100</f>
        <v>#DIV/0!</v>
      </c>
    </row>
    <row r="425" spans="1:5" ht="15">
      <c r="A425" s="100" t="s">
        <v>299</v>
      </c>
      <c r="B425" s="380"/>
      <c r="C425" s="162" t="e">
        <f t="shared" si="42"/>
        <v>#DIV/0!</v>
      </c>
      <c r="D425" s="380"/>
      <c r="E425" s="162" t="e">
        <f t="shared" si="43"/>
        <v>#DIV/0!</v>
      </c>
    </row>
    <row r="426" spans="1:5" ht="15">
      <c r="A426" s="100" t="s">
        <v>297</v>
      </c>
      <c r="B426" s="380"/>
      <c r="C426" s="162" t="e">
        <f t="shared" si="42"/>
        <v>#DIV/0!</v>
      </c>
      <c r="D426" s="380"/>
      <c r="E426" s="162" t="e">
        <f t="shared" si="43"/>
        <v>#DIV/0!</v>
      </c>
    </row>
    <row r="427" spans="1:5" ht="15">
      <c r="A427" s="100" t="s">
        <v>300</v>
      </c>
      <c r="B427" s="380"/>
      <c r="C427" s="162" t="e">
        <f t="shared" si="42"/>
        <v>#DIV/0!</v>
      </c>
      <c r="D427" s="380"/>
      <c r="E427" s="162" t="e">
        <f t="shared" si="43"/>
        <v>#DIV/0!</v>
      </c>
    </row>
    <row r="428" spans="1:5" ht="15">
      <c r="A428" s="100" t="s">
        <v>323</v>
      </c>
      <c r="B428" s="380"/>
      <c r="C428" s="162" t="e">
        <f t="shared" si="42"/>
        <v>#DIV/0!</v>
      </c>
      <c r="D428" s="380"/>
      <c r="E428" s="162" t="e">
        <f t="shared" si="43"/>
        <v>#DIV/0!</v>
      </c>
    </row>
    <row r="429" spans="1:5" ht="15">
      <c r="A429" s="100" t="s">
        <v>324</v>
      </c>
      <c r="B429" s="381"/>
      <c r="C429" s="162" t="e">
        <f t="shared" si="42"/>
        <v>#DIV/0!</v>
      </c>
      <c r="D429" s="381"/>
      <c r="E429" s="162" t="e">
        <f t="shared" si="43"/>
        <v>#DIV/0!</v>
      </c>
    </row>
    <row r="430" spans="1:5" ht="15">
      <c r="A430" s="100" t="s">
        <v>301</v>
      </c>
      <c r="B430" s="381"/>
      <c r="C430" s="162" t="e">
        <f t="shared" si="42"/>
        <v>#DIV/0!</v>
      </c>
      <c r="D430" s="381"/>
      <c r="E430" s="162" t="e">
        <f t="shared" si="43"/>
        <v>#DIV/0!</v>
      </c>
    </row>
    <row r="431" spans="1:5" ht="15">
      <c r="A431" s="489" t="s">
        <v>322</v>
      </c>
      <c r="B431" s="643"/>
      <c r="C431" s="647" t="e">
        <f t="shared" si="42"/>
        <v>#DIV/0!</v>
      </c>
      <c r="D431" s="643"/>
      <c r="E431" s="162" t="e">
        <f t="shared" si="43"/>
        <v>#DIV/0!</v>
      </c>
    </row>
    <row r="432" spans="1:5" ht="15">
      <c r="A432" s="100" t="s">
        <v>325</v>
      </c>
      <c r="B432" s="380"/>
      <c r="C432" s="162" t="e">
        <f t="shared" si="42"/>
        <v>#DIV/0!</v>
      </c>
      <c r="D432" s="380"/>
      <c r="E432" s="162" t="e">
        <f t="shared" si="43"/>
        <v>#DIV/0!</v>
      </c>
    </row>
    <row r="433" spans="1:5" ht="15">
      <c r="A433" s="100" t="s">
        <v>339</v>
      </c>
      <c r="B433" s="380"/>
      <c r="C433" s="162" t="e">
        <f t="shared" si="42"/>
        <v>#DIV/0!</v>
      </c>
      <c r="D433" s="380"/>
      <c r="E433" s="162" t="e">
        <f t="shared" si="43"/>
        <v>#DIV/0!</v>
      </c>
    </row>
    <row r="434" spans="1:5" ht="15">
      <c r="A434" s="100" t="s">
        <v>326</v>
      </c>
      <c r="B434" s="380"/>
      <c r="C434" s="162" t="e">
        <f t="shared" si="42"/>
        <v>#DIV/0!</v>
      </c>
      <c r="D434" s="380"/>
      <c r="E434" s="162" t="e">
        <f t="shared" si="43"/>
        <v>#DIV/0!</v>
      </c>
    </row>
    <row r="435" spans="1:5" ht="15">
      <c r="A435" s="495" t="s">
        <v>318</v>
      </c>
      <c r="B435" s="641"/>
      <c r="C435" s="647" t="e">
        <f t="shared" si="42"/>
        <v>#DIV/0!</v>
      </c>
      <c r="D435" s="641"/>
      <c r="E435" s="162" t="e">
        <f t="shared" si="43"/>
        <v>#DIV/0!</v>
      </c>
    </row>
    <row r="436" spans="1:5" ht="15">
      <c r="A436" s="450" t="s">
        <v>340</v>
      </c>
      <c r="B436" s="381"/>
      <c r="C436" s="162" t="e">
        <f t="shared" si="42"/>
        <v>#DIV/0!</v>
      </c>
      <c r="D436" s="381"/>
      <c r="E436" s="162" t="e">
        <f t="shared" si="43"/>
        <v>#DIV/0!</v>
      </c>
    </row>
    <row r="437" spans="1:5" ht="15">
      <c r="A437" s="450" t="s">
        <v>341</v>
      </c>
      <c r="B437" s="381"/>
      <c r="C437" s="162" t="e">
        <f t="shared" si="42"/>
        <v>#DIV/0!</v>
      </c>
      <c r="D437" s="381"/>
      <c r="E437" s="162" t="e">
        <f t="shared" si="43"/>
        <v>#DIV/0!</v>
      </c>
    </row>
    <row r="438" spans="1:5" ht="15">
      <c r="A438" s="450" t="s">
        <v>342</v>
      </c>
      <c r="B438" s="381"/>
      <c r="C438" s="162" t="e">
        <f t="shared" si="42"/>
        <v>#DIV/0!</v>
      </c>
      <c r="D438" s="381"/>
      <c r="E438" s="162" t="e">
        <f t="shared" si="43"/>
        <v>#DIV/0!</v>
      </c>
    </row>
    <row r="439" spans="1:5" ht="15">
      <c r="A439" s="100" t="s">
        <v>343</v>
      </c>
      <c r="B439" s="381"/>
      <c r="C439" s="162" t="e">
        <f t="shared" si="42"/>
        <v>#DIV/0!</v>
      </c>
      <c r="D439" s="381"/>
      <c r="E439" s="162" t="e">
        <f t="shared" si="43"/>
        <v>#DIV/0!</v>
      </c>
    </row>
    <row r="440" spans="1:5" ht="15">
      <c r="A440" s="100" t="s">
        <v>344</v>
      </c>
      <c r="B440" s="381"/>
      <c r="C440" s="162" t="e">
        <f t="shared" si="42"/>
        <v>#DIV/0!</v>
      </c>
      <c r="D440" s="381"/>
      <c r="E440" s="162" t="e">
        <f t="shared" si="43"/>
        <v>#DIV/0!</v>
      </c>
    </row>
    <row r="441" spans="1:5" ht="15">
      <c r="A441" s="495" t="s">
        <v>317</v>
      </c>
      <c r="B441" s="643"/>
      <c r="C441" s="647" t="e">
        <f t="shared" si="42"/>
        <v>#DIV/0!</v>
      </c>
      <c r="D441" s="643"/>
      <c r="E441" s="162" t="e">
        <f t="shared" si="43"/>
        <v>#DIV/0!</v>
      </c>
    </row>
    <row r="442" spans="1:5" ht="15">
      <c r="A442" s="100" t="s">
        <v>345</v>
      </c>
      <c r="B442" s="381"/>
      <c r="C442" s="162" t="e">
        <f t="shared" si="42"/>
        <v>#DIV/0!</v>
      </c>
      <c r="D442" s="381"/>
      <c r="E442" s="162" t="e">
        <f t="shared" si="43"/>
        <v>#DIV/0!</v>
      </c>
    </row>
    <row r="443" spans="1:5" ht="15">
      <c r="A443" s="100" t="s">
        <v>346</v>
      </c>
      <c r="B443" s="381"/>
      <c r="C443" s="162" t="e">
        <f t="shared" si="42"/>
        <v>#DIV/0!</v>
      </c>
      <c r="D443" s="381"/>
      <c r="E443" s="162" t="e">
        <f t="shared" si="43"/>
        <v>#DIV/0!</v>
      </c>
    </row>
    <row r="444" spans="1:5" ht="15">
      <c r="A444" s="100" t="s">
        <v>347</v>
      </c>
      <c r="B444" s="381"/>
      <c r="C444" s="162" t="e">
        <f t="shared" si="42"/>
        <v>#DIV/0!</v>
      </c>
      <c r="D444" s="381"/>
      <c r="E444" s="162" t="e">
        <f t="shared" si="43"/>
        <v>#DIV/0!</v>
      </c>
    </row>
    <row r="445" spans="1:5" ht="15">
      <c r="A445" s="495" t="s">
        <v>319</v>
      </c>
      <c r="B445" s="643"/>
      <c r="C445" s="647" t="e">
        <f t="shared" si="42"/>
        <v>#DIV/0!</v>
      </c>
      <c r="D445" s="643"/>
      <c r="E445" s="162" t="e">
        <f t="shared" si="43"/>
        <v>#DIV/0!</v>
      </c>
    </row>
    <row r="446" spans="1:5" ht="15">
      <c r="A446" s="100" t="s">
        <v>302</v>
      </c>
      <c r="B446" s="381"/>
      <c r="C446" s="162" t="e">
        <f t="shared" si="42"/>
        <v>#DIV/0!</v>
      </c>
      <c r="D446" s="381"/>
      <c r="E446" s="162" t="e">
        <f t="shared" si="43"/>
        <v>#DIV/0!</v>
      </c>
    </row>
    <row r="447" spans="1:5" ht="15">
      <c r="A447" s="100" t="s">
        <v>303</v>
      </c>
      <c r="B447" s="381"/>
      <c r="C447" s="162" t="e">
        <f t="shared" si="42"/>
        <v>#DIV/0!</v>
      </c>
      <c r="D447" s="381"/>
      <c r="E447" s="162" t="e">
        <f t="shared" si="43"/>
        <v>#DIV/0!</v>
      </c>
    </row>
    <row r="448" spans="1:5" ht="15">
      <c r="A448" s="631" t="s">
        <v>350</v>
      </c>
      <c r="B448" s="643"/>
      <c r="C448" s="647" t="e">
        <f t="shared" si="42"/>
        <v>#DIV/0!</v>
      </c>
      <c r="D448" s="643"/>
      <c r="E448" s="162" t="e">
        <f t="shared" si="43"/>
        <v>#DIV/0!</v>
      </c>
    </row>
    <row r="449" spans="1:5" ht="15">
      <c r="A449" s="450" t="s">
        <v>338</v>
      </c>
      <c r="B449" s="381"/>
      <c r="C449" s="162" t="e">
        <f t="shared" si="42"/>
        <v>#DIV/0!</v>
      </c>
      <c r="D449" s="381"/>
      <c r="E449" s="162" t="e">
        <f t="shared" si="43"/>
        <v>#DIV/0!</v>
      </c>
    </row>
    <row r="450" spans="1:5" ht="13.5" customHeight="1">
      <c r="A450" s="450" t="s">
        <v>351</v>
      </c>
      <c r="B450" s="381"/>
      <c r="C450" s="162" t="e">
        <f t="shared" si="42"/>
        <v>#DIV/0!</v>
      </c>
      <c r="D450" s="381"/>
      <c r="E450" s="162" t="e">
        <f t="shared" si="43"/>
        <v>#DIV/0!</v>
      </c>
    </row>
    <row r="451" spans="1:5" ht="13.5" customHeight="1">
      <c r="A451" s="482" t="s">
        <v>327</v>
      </c>
      <c r="B451" s="381"/>
      <c r="C451" s="162" t="e">
        <f t="shared" si="42"/>
        <v>#DIV/0!</v>
      </c>
      <c r="D451" s="381"/>
      <c r="E451" s="162" t="e">
        <f t="shared" si="43"/>
        <v>#DIV/0!</v>
      </c>
    </row>
    <row r="452" spans="1:5" ht="13.5" customHeight="1">
      <c r="A452" s="482" t="s">
        <v>328</v>
      </c>
      <c r="B452" s="381"/>
      <c r="C452" s="162" t="e">
        <f t="shared" si="42"/>
        <v>#DIV/0!</v>
      </c>
      <c r="D452" s="381"/>
      <c r="E452" s="162" t="e">
        <f t="shared" si="43"/>
        <v>#DIV/0!</v>
      </c>
    </row>
    <row r="453" spans="1:5" ht="15" thickBot="1">
      <c r="A453" s="502" t="s">
        <v>349</v>
      </c>
      <c r="B453" s="381"/>
      <c r="C453" s="162" t="e">
        <f t="shared" si="42"/>
        <v>#DIV/0!</v>
      </c>
      <c r="D453" s="381"/>
      <c r="E453" s="162" t="e">
        <f t="shared" si="43"/>
        <v>#DIV/0!</v>
      </c>
    </row>
    <row r="454" spans="1:5" ht="16.5" thickBot="1">
      <c r="A454" s="610" t="s">
        <v>284</v>
      </c>
      <c r="B454" s="613">
        <f>SUM(B405:B453)</f>
        <v>0</v>
      </c>
      <c r="C454" s="76"/>
      <c r="D454" s="613">
        <f>SUM(D405:D453)</f>
        <v>0</v>
      </c>
      <c r="E454" s="76"/>
    </row>
    <row r="455" spans="1:5" ht="16.5" thickBot="1">
      <c r="A455" s="500" t="s">
        <v>315</v>
      </c>
      <c r="B455" s="497">
        <f>'Plan2 - UTI'!C152</f>
        <v>0</v>
      </c>
      <c r="D455" s="499">
        <f>SUM('Plan3 - UTINeo'!C127:C131)</f>
        <v>0</v>
      </c>
      <c r="E455" s="76"/>
    </row>
    <row r="456" spans="1:5" ht="15.75" thickBot="1">
      <c r="A456" s="98"/>
      <c r="B456" s="77"/>
      <c r="C456" s="76"/>
      <c r="D456" s="77"/>
      <c r="E456" s="76"/>
    </row>
    <row r="457" spans="1:5" ht="16.5" thickBot="1">
      <c r="A457" s="609" t="s">
        <v>47</v>
      </c>
      <c r="B457" s="622" t="s">
        <v>202</v>
      </c>
      <c r="C457" s="623"/>
      <c r="D457" s="624" t="s">
        <v>83</v>
      </c>
      <c r="E457" s="625"/>
    </row>
    <row r="458" spans="1:5" ht="45.75" thickBot="1">
      <c r="A458" s="97" t="s">
        <v>280</v>
      </c>
      <c r="B458" s="521" t="s">
        <v>281</v>
      </c>
      <c r="C458" s="521" t="s">
        <v>282</v>
      </c>
      <c r="D458" s="521" t="s">
        <v>283</v>
      </c>
      <c r="E458" s="521" t="s">
        <v>282</v>
      </c>
    </row>
    <row r="459" spans="1:5" ht="15">
      <c r="A459" s="99" t="s">
        <v>320</v>
      </c>
      <c r="B459" s="378"/>
      <c r="C459" s="379" t="e">
        <f aca="true" t="shared" si="44" ref="C459:C471">B459/B$508*100</f>
        <v>#DIV/0!</v>
      </c>
      <c r="D459" s="378"/>
      <c r="E459" s="379" t="e">
        <f aca="true" t="shared" si="45" ref="E459:E471">D459/D$508*100</f>
        <v>#DIV/0!</v>
      </c>
    </row>
    <row r="460" spans="1:5" ht="15">
      <c r="A460" s="100" t="s">
        <v>321</v>
      </c>
      <c r="B460" s="380"/>
      <c r="C460" s="162" t="e">
        <f t="shared" si="44"/>
        <v>#DIV/0!</v>
      </c>
      <c r="D460" s="380"/>
      <c r="E460" s="162" t="e">
        <f t="shared" si="45"/>
        <v>#DIV/0!</v>
      </c>
    </row>
    <row r="461" spans="1:5" ht="15">
      <c r="A461" s="495" t="s">
        <v>316</v>
      </c>
      <c r="B461" s="641"/>
      <c r="C461" s="647" t="e">
        <f t="shared" si="44"/>
        <v>#DIV/0!</v>
      </c>
      <c r="D461" s="641"/>
      <c r="E461" s="162" t="e">
        <f t="shared" si="45"/>
        <v>#DIV/0!</v>
      </c>
    </row>
    <row r="462" spans="1:5" ht="15">
      <c r="A462" s="482" t="s">
        <v>336</v>
      </c>
      <c r="B462" s="380"/>
      <c r="C462" s="162" t="e">
        <f t="shared" si="44"/>
        <v>#DIV/0!</v>
      </c>
      <c r="D462" s="380"/>
      <c r="E462" s="162" t="e">
        <f t="shared" si="45"/>
        <v>#DIV/0!</v>
      </c>
    </row>
    <row r="463" spans="1:5" ht="15">
      <c r="A463" s="482" t="s">
        <v>337</v>
      </c>
      <c r="B463" s="380"/>
      <c r="C463" s="162" t="e">
        <f t="shared" si="44"/>
        <v>#DIV/0!</v>
      </c>
      <c r="D463" s="380"/>
      <c r="E463" s="162" t="e">
        <f t="shared" si="45"/>
        <v>#DIV/0!</v>
      </c>
    </row>
    <row r="464" spans="1:5" ht="14.25">
      <c r="A464" s="100" t="s">
        <v>329</v>
      </c>
      <c r="B464" s="380"/>
      <c r="C464" s="162" t="e">
        <f t="shared" si="44"/>
        <v>#DIV/0!</v>
      </c>
      <c r="D464" s="380"/>
      <c r="E464" s="162" t="e">
        <f t="shared" si="45"/>
        <v>#DIV/0!</v>
      </c>
    </row>
    <row r="465" spans="1:5" ht="14.25">
      <c r="A465" s="100" t="s">
        <v>330</v>
      </c>
      <c r="B465" s="380"/>
      <c r="C465" s="162" t="e">
        <f t="shared" si="44"/>
        <v>#DIV/0!</v>
      </c>
      <c r="D465" s="380"/>
      <c r="E465" s="162" t="e">
        <f t="shared" si="45"/>
        <v>#DIV/0!</v>
      </c>
    </row>
    <row r="466" spans="1:5" ht="14.25">
      <c r="A466" s="100" t="s">
        <v>331</v>
      </c>
      <c r="B466" s="380"/>
      <c r="C466" s="162" t="e">
        <f t="shared" si="44"/>
        <v>#DIV/0!</v>
      </c>
      <c r="D466" s="380"/>
      <c r="E466" s="162" t="e">
        <f t="shared" si="45"/>
        <v>#DIV/0!</v>
      </c>
    </row>
    <row r="467" spans="1:5" ht="14.25">
      <c r="A467" s="100" t="s">
        <v>332</v>
      </c>
      <c r="B467" s="380"/>
      <c r="C467" s="162" t="e">
        <f t="shared" si="44"/>
        <v>#DIV/0!</v>
      </c>
      <c r="D467" s="380"/>
      <c r="E467" s="162" t="e">
        <f t="shared" si="45"/>
        <v>#DIV/0!</v>
      </c>
    </row>
    <row r="468" spans="1:5" ht="14.25">
      <c r="A468" s="100" t="s">
        <v>333</v>
      </c>
      <c r="B468" s="380"/>
      <c r="C468" s="162" t="e">
        <f t="shared" si="44"/>
        <v>#DIV/0!</v>
      </c>
      <c r="D468" s="380"/>
      <c r="E468" s="162" t="e">
        <f t="shared" si="45"/>
        <v>#DIV/0!</v>
      </c>
    </row>
    <row r="469" spans="1:5" ht="14.25">
      <c r="A469" s="100" t="s">
        <v>334</v>
      </c>
      <c r="B469" s="380"/>
      <c r="C469" s="162" t="e">
        <f t="shared" si="44"/>
        <v>#DIV/0!</v>
      </c>
      <c r="D469" s="380"/>
      <c r="E469" s="162" t="e">
        <f t="shared" si="45"/>
        <v>#DIV/0!</v>
      </c>
    </row>
    <row r="470" spans="1:5" ht="14.25">
      <c r="A470" s="100" t="s">
        <v>335</v>
      </c>
      <c r="B470" s="380"/>
      <c r="C470" s="162" t="e">
        <f t="shared" si="44"/>
        <v>#DIV/0!</v>
      </c>
      <c r="D470" s="380"/>
      <c r="E470" s="162" t="e">
        <f t="shared" si="45"/>
        <v>#DIV/0!</v>
      </c>
    </row>
    <row r="471" spans="1:5" ht="14.25">
      <c r="A471" s="100" t="s">
        <v>203</v>
      </c>
      <c r="B471" s="380"/>
      <c r="C471" s="162" t="e">
        <f t="shared" si="44"/>
        <v>#DIV/0!</v>
      </c>
      <c r="D471" s="380"/>
      <c r="E471" s="162" t="e">
        <f t="shared" si="45"/>
        <v>#DIV/0!</v>
      </c>
    </row>
    <row r="472" spans="1:5" ht="15">
      <c r="A472" s="634" t="s">
        <v>365</v>
      </c>
      <c r="B472" s="380"/>
      <c r="C472" s="162" t="e">
        <f aca="true" t="shared" si="46" ref="C472:C477">B472/B$508*100</f>
        <v>#DIV/0!</v>
      </c>
      <c r="D472" s="380"/>
      <c r="E472" s="162" t="e">
        <f aca="true" t="shared" si="47" ref="E472:E477">D472/D$508*100</f>
        <v>#DIV/0!</v>
      </c>
    </row>
    <row r="473" spans="1:5" ht="15">
      <c r="A473" s="634" t="s">
        <v>356</v>
      </c>
      <c r="B473" s="380"/>
      <c r="C473" s="162" t="e">
        <f t="shared" si="46"/>
        <v>#DIV/0!</v>
      </c>
      <c r="D473" s="380"/>
      <c r="E473" s="162" t="e">
        <f t="shared" si="47"/>
        <v>#DIV/0!</v>
      </c>
    </row>
    <row r="474" spans="1:5" ht="15">
      <c r="A474" s="634" t="s">
        <v>357</v>
      </c>
      <c r="B474" s="380"/>
      <c r="C474" s="162" t="e">
        <f t="shared" si="46"/>
        <v>#DIV/0!</v>
      </c>
      <c r="D474" s="380"/>
      <c r="E474" s="162" t="e">
        <f t="shared" si="47"/>
        <v>#DIV/0!</v>
      </c>
    </row>
    <row r="475" spans="1:5" ht="15">
      <c r="A475" s="634" t="s">
        <v>358</v>
      </c>
      <c r="B475" s="380"/>
      <c r="C475" s="162" t="e">
        <f t="shared" si="46"/>
        <v>#DIV/0!</v>
      </c>
      <c r="D475" s="380"/>
      <c r="E475" s="162" t="e">
        <f t="shared" si="47"/>
        <v>#DIV/0!</v>
      </c>
    </row>
    <row r="476" spans="1:5" ht="15">
      <c r="A476" s="100" t="s">
        <v>363</v>
      </c>
      <c r="B476" s="380"/>
      <c r="C476" s="162" t="e">
        <f t="shared" si="46"/>
        <v>#DIV/0!</v>
      </c>
      <c r="D476" s="380"/>
      <c r="E476" s="162" t="e">
        <f t="shared" si="47"/>
        <v>#DIV/0!</v>
      </c>
    </row>
    <row r="477" spans="1:5" ht="15">
      <c r="A477" s="100" t="s">
        <v>364</v>
      </c>
      <c r="B477" s="380"/>
      <c r="C477" s="162" t="e">
        <f t="shared" si="46"/>
        <v>#DIV/0!</v>
      </c>
      <c r="D477" s="380"/>
      <c r="E477" s="162" t="e">
        <f t="shared" si="47"/>
        <v>#DIV/0!</v>
      </c>
    </row>
    <row r="478" spans="1:5" ht="15">
      <c r="A478" s="100" t="s">
        <v>298</v>
      </c>
      <c r="B478" s="380"/>
      <c r="C478" s="162" t="e">
        <f aca="true" t="shared" si="48" ref="C478:C507">B478/B$508*100</f>
        <v>#DIV/0!</v>
      </c>
      <c r="D478" s="380"/>
      <c r="E478" s="162" t="e">
        <f aca="true" t="shared" si="49" ref="E478:E507">D478/D$508*100</f>
        <v>#DIV/0!</v>
      </c>
    </row>
    <row r="479" spans="1:5" ht="15">
      <c r="A479" s="100" t="s">
        <v>299</v>
      </c>
      <c r="B479" s="380"/>
      <c r="C479" s="162" t="e">
        <f t="shared" si="48"/>
        <v>#DIV/0!</v>
      </c>
      <c r="D479" s="380"/>
      <c r="E479" s="162" t="e">
        <f t="shared" si="49"/>
        <v>#DIV/0!</v>
      </c>
    </row>
    <row r="480" spans="1:5" ht="15">
      <c r="A480" s="100" t="s">
        <v>297</v>
      </c>
      <c r="B480" s="380"/>
      <c r="C480" s="162" t="e">
        <f t="shared" si="48"/>
        <v>#DIV/0!</v>
      </c>
      <c r="D480" s="380"/>
      <c r="E480" s="162" t="e">
        <f t="shared" si="49"/>
        <v>#DIV/0!</v>
      </c>
    </row>
    <row r="481" spans="1:5" ht="15">
      <c r="A481" s="100" t="s">
        <v>300</v>
      </c>
      <c r="B481" s="380"/>
      <c r="C481" s="162" t="e">
        <f t="shared" si="48"/>
        <v>#DIV/0!</v>
      </c>
      <c r="D481" s="380"/>
      <c r="E481" s="162" t="e">
        <f t="shared" si="49"/>
        <v>#DIV/0!</v>
      </c>
    </row>
    <row r="482" spans="1:5" ht="15">
      <c r="A482" s="100" t="s">
        <v>323</v>
      </c>
      <c r="B482" s="380"/>
      <c r="C482" s="162" t="e">
        <f t="shared" si="48"/>
        <v>#DIV/0!</v>
      </c>
      <c r="D482" s="380"/>
      <c r="E482" s="162" t="e">
        <f t="shared" si="49"/>
        <v>#DIV/0!</v>
      </c>
    </row>
    <row r="483" spans="1:5" ht="15">
      <c r="A483" s="100" t="s">
        <v>324</v>
      </c>
      <c r="B483" s="381"/>
      <c r="C483" s="162" t="e">
        <f t="shared" si="48"/>
        <v>#DIV/0!</v>
      </c>
      <c r="D483" s="381"/>
      <c r="E483" s="162" t="e">
        <f t="shared" si="49"/>
        <v>#DIV/0!</v>
      </c>
    </row>
    <row r="484" spans="1:5" ht="15">
      <c r="A484" s="100" t="s">
        <v>301</v>
      </c>
      <c r="B484" s="381"/>
      <c r="C484" s="162" t="e">
        <f t="shared" si="48"/>
        <v>#DIV/0!</v>
      </c>
      <c r="D484" s="381"/>
      <c r="E484" s="162" t="e">
        <f t="shared" si="49"/>
        <v>#DIV/0!</v>
      </c>
    </row>
    <row r="485" spans="1:5" ht="15">
      <c r="A485" s="489" t="s">
        <v>322</v>
      </c>
      <c r="B485" s="643"/>
      <c r="C485" s="647" t="e">
        <f t="shared" si="48"/>
        <v>#DIV/0!</v>
      </c>
      <c r="D485" s="643"/>
      <c r="E485" s="162" t="e">
        <f t="shared" si="49"/>
        <v>#DIV/0!</v>
      </c>
    </row>
    <row r="486" spans="1:5" ht="15">
      <c r="A486" s="100" t="s">
        <v>325</v>
      </c>
      <c r="B486" s="380"/>
      <c r="C486" s="162" t="e">
        <f t="shared" si="48"/>
        <v>#DIV/0!</v>
      </c>
      <c r="D486" s="380"/>
      <c r="E486" s="162" t="e">
        <f t="shared" si="49"/>
        <v>#DIV/0!</v>
      </c>
    </row>
    <row r="487" spans="1:5" ht="15">
      <c r="A487" s="100" t="s">
        <v>339</v>
      </c>
      <c r="B487" s="380"/>
      <c r="C487" s="162" t="e">
        <f t="shared" si="48"/>
        <v>#DIV/0!</v>
      </c>
      <c r="D487" s="380"/>
      <c r="E487" s="162" t="e">
        <f t="shared" si="49"/>
        <v>#DIV/0!</v>
      </c>
    </row>
    <row r="488" spans="1:5" ht="15">
      <c r="A488" s="100" t="s">
        <v>326</v>
      </c>
      <c r="B488" s="380"/>
      <c r="C488" s="162" t="e">
        <f t="shared" si="48"/>
        <v>#DIV/0!</v>
      </c>
      <c r="D488" s="380"/>
      <c r="E488" s="162" t="e">
        <f t="shared" si="49"/>
        <v>#DIV/0!</v>
      </c>
    </row>
    <row r="489" spans="1:5" ht="15">
      <c r="A489" s="495" t="s">
        <v>318</v>
      </c>
      <c r="B489" s="641"/>
      <c r="C489" s="647" t="e">
        <f t="shared" si="48"/>
        <v>#DIV/0!</v>
      </c>
      <c r="D489" s="641"/>
      <c r="E489" s="162" t="e">
        <f t="shared" si="49"/>
        <v>#DIV/0!</v>
      </c>
    </row>
    <row r="490" spans="1:5" ht="15">
      <c r="A490" s="450" t="s">
        <v>340</v>
      </c>
      <c r="B490" s="381"/>
      <c r="C490" s="162" t="e">
        <f t="shared" si="48"/>
        <v>#DIV/0!</v>
      </c>
      <c r="D490" s="381"/>
      <c r="E490" s="162" t="e">
        <f t="shared" si="49"/>
        <v>#DIV/0!</v>
      </c>
    </row>
    <row r="491" spans="1:5" ht="15">
      <c r="A491" s="450" t="s">
        <v>341</v>
      </c>
      <c r="B491" s="381"/>
      <c r="C491" s="162" t="e">
        <f t="shared" si="48"/>
        <v>#DIV/0!</v>
      </c>
      <c r="D491" s="381"/>
      <c r="E491" s="162" t="e">
        <f t="shared" si="49"/>
        <v>#DIV/0!</v>
      </c>
    </row>
    <row r="492" spans="1:5" ht="15">
      <c r="A492" s="450" t="s">
        <v>342</v>
      </c>
      <c r="B492" s="381"/>
      <c r="C492" s="162" t="e">
        <f t="shared" si="48"/>
        <v>#DIV/0!</v>
      </c>
      <c r="D492" s="381"/>
      <c r="E492" s="162" t="e">
        <f t="shared" si="49"/>
        <v>#DIV/0!</v>
      </c>
    </row>
    <row r="493" spans="1:5" ht="15">
      <c r="A493" s="100" t="s">
        <v>343</v>
      </c>
      <c r="B493" s="381"/>
      <c r="C493" s="162" t="e">
        <f t="shared" si="48"/>
        <v>#DIV/0!</v>
      </c>
      <c r="D493" s="381"/>
      <c r="E493" s="162" t="e">
        <f t="shared" si="49"/>
        <v>#DIV/0!</v>
      </c>
    </row>
    <row r="494" spans="1:5" ht="15">
      <c r="A494" s="100" t="s">
        <v>344</v>
      </c>
      <c r="B494" s="381"/>
      <c r="C494" s="162" t="e">
        <f t="shared" si="48"/>
        <v>#DIV/0!</v>
      </c>
      <c r="D494" s="381"/>
      <c r="E494" s="162" t="e">
        <f t="shared" si="49"/>
        <v>#DIV/0!</v>
      </c>
    </row>
    <row r="495" spans="1:5" ht="15">
      <c r="A495" s="495" t="s">
        <v>317</v>
      </c>
      <c r="B495" s="643"/>
      <c r="C495" s="647" t="e">
        <f t="shared" si="48"/>
        <v>#DIV/0!</v>
      </c>
      <c r="D495" s="643"/>
      <c r="E495" s="162" t="e">
        <f t="shared" si="49"/>
        <v>#DIV/0!</v>
      </c>
    </row>
    <row r="496" spans="1:5" ht="15">
      <c r="A496" s="100" t="s">
        <v>345</v>
      </c>
      <c r="B496" s="381"/>
      <c r="C496" s="162" t="e">
        <f t="shared" si="48"/>
        <v>#DIV/0!</v>
      </c>
      <c r="D496" s="381"/>
      <c r="E496" s="162" t="e">
        <f t="shared" si="49"/>
        <v>#DIV/0!</v>
      </c>
    </row>
    <row r="497" spans="1:5" ht="15">
      <c r="A497" s="100" t="s">
        <v>346</v>
      </c>
      <c r="B497" s="381"/>
      <c r="C497" s="162" t="e">
        <f t="shared" si="48"/>
        <v>#DIV/0!</v>
      </c>
      <c r="D497" s="381"/>
      <c r="E497" s="162" t="e">
        <f t="shared" si="49"/>
        <v>#DIV/0!</v>
      </c>
    </row>
    <row r="498" spans="1:5" ht="15">
      <c r="A498" s="100" t="s">
        <v>347</v>
      </c>
      <c r="B498" s="381"/>
      <c r="C498" s="162" t="e">
        <f t="shared" si="48"/>
        <v>#DIV/0!</v>
      </c>
      <c r="D498" s="381"/>
      <c r="E498" s="162" t="e">
        <f t="shared" si="49"/>
        <v>#DIV/0!</v>
      </c>
    </row>
    <row r="499" spans="1:5" ht="15">
      <c r="A499" s="495" t="s">
        <v>319</v>
      </c>
      <c r="B499" s="643"/>
      <c r="C499" s="647" t="e">
        <f t="shared" si="48"/>
        <v>#DIV/0!</v>
      </c>
      <c r="D499" s="643"/>
      <c r="E499" s="162" t="e">
        <f t="shared" si="49"/>
        <v>#DIV/0!</v>
      </c>
    </row>
    <row r="500" spans="1:5" ht="15">
      <c r="A500" s="100" t="s">
        <v>302</v>
      </c>
      <c r="B500" s="381"/>
      <c r="C500" s="162" t="e">
        <f t="shared" si="48"/>
        <v>#DIV/0!</v>
      </c>
      <c r="D500" s="381"/>
      <c r="E500" s="162" t="e">
        <f t="shared" si="49"/>
        <v>#DIV/0!</v>
      </c>
    </row>
    <row r="501" spans="1:5" ht="15">
      <c r="A501" s="100" t="s">
        <v>303</v>
      </c>
      <c r="B501" s="381"/>
      <c r="C501" s="162" t="e">
        <f t="shared" si="48"/>
        <v>#DIV/0!</v>
      </c>
      <c r="D501" s="381"/>
      <c r="E501" s="162" t="e">
        <f t="shared" si="49"/>
        <v>#DIV/0!</v>
      </c>
    </row>
    <row r="502" spans="1:5" ht="15">
      <c r="A502" s="631" t="s">
        <v>350</v>
      </c>
      <c r="B502" s="643"/>
      <c r="C502" s="647" t="e">
        <f t="shared" si="48"/>
        <v>#DIV/0!</v>
      </c>
      <c r="D502" s="643"/>
      <c r="E502" s="162" t="e">
        <f t="shared" si="49"/>
        <v>#DIV/0!</v>
      </c>
    </row>
    <row r="503" spans="1:5" ht="15">
      <c r="A503" s="450" t="s">
        <v>338</v>
      </c>
      <c r="B503" s="381"/>
      <c r="C503" s="162" t="e">
        <f t="shared" si="48"/>
        <v>#DIV/0!</v>
      </c>
      <c r="D503" s="381"/>
      <c r="E503" s="162" t="e">
        <f t="shared" si="49"/>
        <v>#DIV/0!</v>
      </c>
    </row>
    <row r="504" spans="1:5" ht="15">
      <c r="A504" s="450" t="s">
        <v>351</v>
      </c>
      <c r="B504" s="381"/>
      <c r="C504" s="162" t="e">
        <f t="shared" si="48"/>
        <v>#DIV/0!</v>
      </c>
      <c r="D504" s="381"/>
      <c r="E504" s="162" t="e">
        <f t="shared" si="49"/>
        <v>#DIV/0!</v>
      </c>
    </row>
    <row r="505" spans="1:5" ht="15">
      <c r="A505" s="482" t="s">
        <v>327</v>
      </c>
      <c r="B505" s="381"/>
      <c r="C505" s="162" t="e">
        <f t="shared" si="48"/>
        <v>#DIV/0!</v>
      </c>
      <c r="D505" s="381"/>
      <c r="E505" s="162" t="e">
        <f t="shared" si="49"/>
        <v>#DIV/0!</v>
      </c>
    </row>
    <row r="506" spans="1:5" ht="15">
      <c r="A506" s="482" t="s">
        <v>328</v>
      </c>
      <c r="B506" s="381"/>
      <c r="C506" s="162" t="e">
        <f t="shared" si="48"/>
        <v>#DIV/0!</v>
      </c>
      <c r="D506" s="381"/>
      <c r="E506" s="162" t="e">
        <f t="shared" si="49"/>
        <v>#DIV/0!</v>
      </c>
    </row>
    <row r="507" spans="1:5" ht="15" thickBot="1">
      <c r="A507" s="502" t="s">
        <v>349</v>
      </c>
      <c r="B507" s="381"/>
      <c r="C507" s="162" t="e">
        <f t="shared" si="48"/>
        <v>#DIV/0!</v>
      </c>
      <c r="D507" s="381"/>
      <c r="E507" s="162" t="e">
        <f t="shared" si="49"/>
        <v>#DIV/0!</v>
      </c>
    </row>
    <row r="508" spans="1:5" ht="16.5" thickBot="1">
      <c r="A508" s="610" t="s">
        <v>284</v>
      </c>
      <c r="B508" s="613">
        <f>SUM(B459:B507)</f>
        <v>0</v>
      </c>
      <c r="C508" s="76"/>
      <c r="D508" s="613">
        <f>SUM(D459:D507)</f>
        <v>0</v>
      </c>
      <c r="E508" s="76"/>
    </row>
    <row r="509" spans="1:5" ht="16.5" thickBot="1">
      <c r="A509" s="500" t="s">
        <v>315</v>
      </c>
      <c r="B509" s="497">
        <f>'Plan2 - UTI'!C169</f>
        <v>0</v>
      </c>
      <c r="D509" s="499">
        <f>SUM('Plan3 - UTINeo'!C142:C146)</f>
        <v>0</v>
      </c>
      <c r="E509" s="76"/>
    </row>
    <row r="510" spans="1:5" ht="15.75" thickBot="1">
      <c r="A510" s="98"/>
      <c r="B510" s="77"/>
      <c r="C510" s="76"/>
      <c r="D510" s="77"/>
      <c r="E510" s="76"/>
    </row>
    <row r="511" spans="1:5" ht="16.5" thickBot="1">
      <c r="A511" s="609" t="s">
        <v>48</v>
      </c>
      <c r="B511" s="622" t="s">
        <v>202</v>
      </c>
      <c r="C511" s="623"/>
      <c r="D511" s="624" t="s">
        <v>83</v>
      </c>
      <c r="E511" s="625"/>
    </row>
    <row r="512" spans="1:5" ht="45.75" thickBot="1">
      <c r="A512" s="97" t="s">
        <v>280</v>
      </c>
      <c r="B512" s="86" t="s">
        <v>281</v>
      </c>
      <c r="C512" s="86" t="s">
        <v>282</v>
      </c>
      <c r="D512" s="86" t="s">
        <v>283</v>
      </c>
      <c r="E512" s="86" t="s">
        <v>282</v>
      </c>
    </row>
    <row r="513" spans="1:5" ht="15">
      <c r="A513" s="99" t="s">
        <v>320</v>
      </c>
      <c r="B513" s="378"/>
      <c r="C513" s="379" t="e">
        <f aca="true" t="shared" si="50" ref="C513:C525">B513/B$562*100</f>
        <v>#DIV/0!</v>
      </c>
      <c r="D513" s="378"/>
      <c r="E513" s="379" t="e">
        <f aca="true" t="shared" si="51" ref="E513:E525">D513/D$562*100</f>
        <v>#DIV/0!</v>
      </c>
    </row>
    <row r="514" spans="1:5" ht="15">
      <c r="A514" s="100" t="s">
        <v>321</v>
      </c>
      <c r="B514" s="380"/>
      <c r="C514" s="162" t="e">
        <f t="shared" si="50"/>
        <v>#DIV/0!</v>
      </c>
      <c r="D514" s="380"/>
      <c r="E514" s="162" t="e">
        <f t="shared" si="51"/>
        <v>#DIV/0!</v>
      </c>
    </row>
    <row r="515" spans="1:5" ht="15">
      <c r="A515" s="495" t="s">
        <v>316</v>
      </c>
      <c r="B515" s="641"/>
      <c r="C515" s="647" t="e">
        <f t="shared" si="50"/>
        <v>#DIV/0!</v>
      </c>
      <c r="D515" s="641"/>
      <c r="E515" s="162" t="e">
        <f t="shared" si="51"/>
        <v>#DIV/0!</v>
      </c>
    </row>
    <row r="516" spans="1:5" ht="15">
      <c r="A516" s="482" t="s">
        <v>336</v>
      </c>
      <c r="B516" s="380"/>
      <c r="C516" s="162" t="e">
        <f t="shared" si="50"/>
        <v>#DIV/0!</v>
      </c>
      <c r="D516" s="380"/>
      <c r="E516" s="162" t="e">
        <f t="shared" si="51"/>
        <v>#DIV/0!</v>
      </c>
    </row>
    <row r="517" spans="1:5" ht="15">
      <c r="A517" s="482" t="s">
        <v>337</v>
      </c>
      <c r="B517" s="380"/>
      <c r="C517" s="162" t="e">
        <f t="shared" si="50"/>
        <v>#DIV/0!</v>
      </c>
      <c r="D517" s="380"/>
      <c r="E517" s="162" t="e">
        <f t="shared" si="51"/>
        <v>#DIV/0!</v>
      </c>
    </row>
    <row r="518" spans="1:5" ht="14.25">
      <c r="A518" s="100" t="s">
        <v>329</v>
      </c>
      <c r="B518" s="380"/>
      <c r="C518" s="162" t="e">
        <f t="shared" si="50"/>
        <v>#DIV/0!</v>
      </c>
      <c r="D518" s="380"/>
      <c r="E518" s="162" t="e">
        <f t="shared" si="51"/>
        <v>#DIV/0!</v>
      </c>
    </row>
    <row r="519" spans="1:5" ht="14.25">
      <c r="A519" s="100" t="s">
        <v>330</v>
      </c>
      <c r="B519" s="380"/>
      <c r="C519" s="162" t="e">
        <f t="shared" si="50"/>
        <v>#DIV/0!</v>
      </c>
      <c r="D519" s="380"/>
      <c r="E519" s="162" t="e">
        <f t="shared" si="51"/>
        <v>#DIV/0!</v>
      </c>
    </row>
    <row r="520" spans="1:5" ht="14.25">
      <c r="A520" s="100" t="s">
        <v>331</v>
      </c>
      <c r="B520" s="380"/>
      <c r="C520" s="162" t="e">
        <f t="shared" si="50"/>
        <v>#DIV/0!</v>
      </c>
      <c r="D520" s="380"/>
      <c r="E520" s="162" t="e">
        <f t="shared" si="51"/>
        <v>#DIV/0!</v>
      </c>
    </row>
    <row r="521" spans="1:5" ht="14.25">
      <c r="A521" s="100" t="s">
        <v>332</v>
      </c>
      <c r="B521" s="380"/>
      <c r="C521" s="162" t="e">
        <f t="shared" si="50"/>
        <v>#DIV/0!</v>
      </c>
      <c r="D521" s="380"/>
      <c r="E521" s="162" t="e">
        <f t="shared" si="51"/>
        <v>#DIV/0!</v>
      </c>
    </row>
    <row r="522" spans="1:5" ht="14.25">
      <c r="A522" s="100" t="s">
        <v>333</v>
      </c>
      <c r="B522" s="380"/>
      <c r="C522" s="162" t="e">
        <f t="shared" si="50"/>
        <v>#DIV/0!</v>
      </c>
      <c r="D522" s="380"/>
      <c r="E522" s="162" t="e">
        <f t="shared" si="51"/>
        <v>#DIV/0!</v>
      </c>
    </row>
    <row r="523" spans="1:5" ht="14.25">
      <c r="A523" s="100" t="s">
        <v>334</v>
      </c>
      <c r="B523" s="380"/>
      <c r="C523" s="162" t="e">
        <f t="shared" si="50"/>
        <v>#DIV/0!</v>
      </c>
      <c r="D523" s="380"/>
      <c r="E523" s="162" t="e">
        <f t="shared" si="51"/>
        <v>#DIV/0!</v>
      </c>
    </row>
    <row r="524" spans="1:5" ht="14.25">
      <c r="A524" s="100" t="s">
        <v>335</v>
      </c>
      <c r="B524" s="380"/>
      <c r="C524" s="162" t="e">
        <f t="shared" si="50"/>
        <v>#DIV/0!</v>
      </c>
      <c r="D524" s="380"/>
      <c r="E524" s="162" t="e">
        <f t="shared" si="51"/>
        <v>#DIV/0!</v>
      </c>
    </row>
    <row r="525" spans="1:5" ht="14.25">
      <c r="A525" s="100" t="s">
        <v>203</v>
      </c>
      <c r="B525" s="380"/>
      <c r="C525" s="162" t="e">
        <f t="shared" si="50"/>
        <v>#DIV/0!</v>
      </c>
      <c r="D525" s="380"/>
      <c r="E525" s="162" t="e">
        <f t="shared" si="51"/>
        <v>#DIV/0!</v>
      </c>
    </row>
    <row r="526" spans="1:5" ht="15">
      <c r="A526" s="634" t="s">
        <v>365</v>
      </c>
      <c r="B526" s="380"/>
      <c r="C526" s="162" t="e">
        <f aca="true" t="shared" si="52" ref="C526:C531">B526/B$562*100</f>
        <v>#DIV/0!</v>
      </c>
      <c r="D526" s="380"/>
      <c r="E526" s="162" t="e">
        <f aca="true" t="shared" si="53" ref="E526:E531">D526/D$562*100</f>
        <v>#DIV/0!</v>
      </c>
    </row>
    <row r="527" spans="1:5" ht="15">
      <c r="A527" s="634" t="s">
        <v>356</v>
      </c>
      <c r="B527" s="380"/>
      <c r="C527" s="162" t="e">
        <f t="shared" si="52"/>
        <v>#DIV/0!</v>
      </c>
      <c r="D527" s="380"/>
      <c r="E527" s="162" t="e">
        <f t="shared" si="53"/>
        <v>#DIV/0!</v>
      </c>
    </row>
    <row r="528" spans="1:5" ht="15">
      <c r="A528" s="634" t="s">
        <v>357</v>
      </c>
      <c r="B528" s="380"/>
      <c r="C528" s="162" t="e">
        <f t="shared" si="52"/>
        <v>#DIV/0!</v>
      </c>
      <c r="D528" s="380"/>
      <c r="E528" s="162" t="e">
        <f t="shared" si="53"/>
        <v>#DIV/0!</v>
      </c>
    </row>
    <row r="529" spans="1:5" ht="15">
      <c r="A529" s="634" t="s">
        <v>358</v>
      </c>
      <c r="B529" s="380"/>
      <c r="C529" s="162" t="e">
        <f t="shared" si="52"/>
        <v>#DIV/0!</v>
      </c>
      <c r="D529" s="380"/>
      <c r="E529" s="162" t="e">
        <f t="shared" si="53"/>
        <v>#DIV/0!</v>
      </c>
    </row>
    <row r="530" spans="1:5" ht="15">
      <c r="A530" s="100" t="s">
        <v>363</v>
      </c>
      <c r="B530" s="380"/>
      <c r="C530" s="162" t="e">
        <f t="shared" si="52"/>
        <v>#DIV/0!</v>
      </c>
      <c r="D530" s="380"/>
      <c r="E530" s="162" t="e">
        <f t="shared" si="53"/>
        <v>#DIV/0!</v>
      </c>
    </row>
    <row r="531" spans="1:5" ht="15">
      <c r="A531" s="100" t="s">
        <v>364</v>
      </c>
      <c r="B531" s="380"/>
      <c r="C531" s="162" t="e">
        <f t="shared" si="52"/>
        <v>#DIV/0!</v>
      </c>
      <c r="D531" s="380"/>
      <c r="E531" s="162" t="e">
        <f t="shared" si="53"/>
        <v>#DIV/0!</v>
      </c>
    </row>
    <row r="532" spans="1:5" ht="13.5" customHeight="1">
      <c r="A532" s="100" t="s">
        <v>298</v>
      </c>
      <c r="B532" s="380"/>
      <c r="C532" s="162" t="e">
        <f aca="true" t="shared" si="54" ref="C532:C561">B532/B$562*100</f>
        <v>#DIV/0!</v>
      </c>
      <c r="D532" s="380"/>
      <c r="E532" s="162" t="e">
        <f aca="true" t="shared" si="55" ref="E532:E561">D532/D$562*100</f>
        <v>#DIV/0!</v>
      </c>
    </row>
    <row r="533" spans="1:5" ht="15">
      <c r="A533" s="100" t="s">
        <v>299</v>
      </c>
      <c r="B533" s="380"/>
      <c r="C533" s="162" t="e">
        <f t="shared" si="54"/>
        <v>#DIV/0!</v>
      </c>
      <c r="D533" s="380"/>
      <c r="E533" s="162" t="e">
        <f t="shared" si="55"/>
        <v>#DIV/0!</v>
      </c>
    </row>
    <row r="534" spans="1:5" ht="15">
      <c r="A534" s="100" t="s">
        <v>297</v>
      </c>
      <c r="B534" s="380"/>
      <c r="C534" s="162" t="e">
        <f t="shared" si="54"/>
        <v>#DIV/0!</v>
      </c>
      <c r="D534" s="380"/>
      <c r="E534" s="162" t="e">
        <f t="shared" si="55"/>
        <v>#DIV/0!</v>
      </c>
    </row>
    <row r="535" spans="1:5" ht="15">
      <c r="A535" s="100" t="s">
        <v>300</v>
      </c>
      <c r="B535" s="380"/>
      <c r="C535" s="162" t="e">
        <f t="shared" si="54"/>
        <v>#DIV/0!</v>
      </c>
      <c r="D535" s="380"/>
      <c r="E535" s="162" t="e">
        <f t="shared" si="55"/>
        <v>#DIV/0!</v>
      </c>
    </row>
    <row r="536" spans="1:5" ht="15">
      <c r="A536" s="100" t="s">
        <v>323</v>
      </c>
      <c r="B536" s="380"/>
      <c r="C536" s="162" t="e">
        <f t="shared" si="54"/>
        <v>#DIV/0!</v>
      </c>
      <c r="D536" s="380"/>
      <c r="E536" s="162" t="e">
        <f t="shared" si="55"/>
        <v>#DIV/0!</v>
      </c>
    </row>
    <row r="537" spans="1:5" ht="15">
      <c r="A537" s="100" t="s">
        <v>324</v>
      </c>
      <c r="B537" s="381"/>
      <c r="C537" s="162" t="e">
        <f t="shared" si="54"/>
        <v>#DIV/0!</v>
      </c>
      <c r="D537" s="381"/>
      <c r="E537" s="162" t="e">
        <f t="shared" si="55"/>
        <v>#DIV/0!</v>
      </c>
    </row>
    <row r="538" spans="1:5" ht="15">
      <c r="A538" s="100" t="s">
        <v>301</v>
      </c>
      <c r="B538" s="381"/>
      <c r="C538" s="162" t="e">
        <f t="shared" si="54"/>
        <v>#DIV/0!</v>
      </c>
      <c r="D538" s="381"/>
      <c r="E538" s="162" t="e">
        <f t="shared" si="55"/>
        <v>#DIV/0!</v>
      </c>
    </row>
    <row r="539" spans="1:5" ht="15">
      <c r="A539" s="489" t="s">
        <v>322</v>
      </c>
      <c r="B539" s="643"/>
      <c r="C539" s="647" t="e">
        <f t="shared" si="54"/>
        <v>#DIV/0!</v>
      </c>
      <c r="D539" s="643"/>
      <c r="E539" s="162" t="e">
        <f t="shared" si="55"/>
        <v>#DIV/0!</v>
      </c>
    </row>
    <row r="540" spans="1:5" ht="15">
      <c r="A540" s="100" t="s">
        <v>325</v>
      </c>
      <c r="B540" s="380"/>
      <c r="C540" s="162" t="e">
        <f t="shared" si="54"/>
        <v>#DIV/0!</v>
      </c>
      <c r="D540" s="380"/>
      <c r="E540" s="162" t="e">
        <f t="shared" si="55"/>
        <v>#DIV/0!</v>
      </c>
    </row>
    <row r="541" spans="1:5" ht="15">
      <c r="A541" s="100" t="s">
        <v>339</v>
      </c>
      <c r="B541" s="380"/>
      <c r="C541" s="162" t="e">
        <f t="shared" si="54"/>
        <v>#DIV/0!</v>
      </c>
      <c r="D541" s="380"/>
      <c r="E541" s="162" t="e">
        <f t="shared" si="55"/>
        <v>#DIV/0!</v>
      </c>
    </row>
    <row r="542" spans="1:5" ht="15">
      <c r="A542" s="100" t="s">
        <v>326</v>
      </c>
      <c r="B542" s="380"/>
      <c r="C542" s="162" t="e">
        <f t="shared" si="54"/>
        <v>#DIV/0!</v>
      </c>
      <c r="D542" s="380"/>
      <c r="E542" s="162" t="e">
        <f t="shared" si="55"/>
        <v>#DIV/0!</v>
      </c>
    </row>
    <row r="543" spans="1:5" ht="15">
      <c r="A543" s="495" t="s">
        <v>318</v>
      </c>
      <c r="B543" s="641"/>
      <c r="C543" s="647" t="e">
        <f t="shared" si="54"/>
        <v>#DIV/0!</v>
      </c>
      <c r="D543" s="641"/>
      <c r="E543" s="162" t="e">
        <f t="shared" si="55"/>
        <v>#DIV/0!</v>
      </c>
    </row>
    <row r="544" spans="1:5" ht="15">
      <c r="A544" s="450" t="s">
        <v>340</v>
      </c>
      <c r="B544" s="381"/>
      <c r="C544" s="162" t="e">
        <f t="shared" si="54"/>
        <v>#DIV/0!</v>
      </c>
      <c r="D544" s="381"/>
      <c r="E544" s="162" t="e">
        <f t="shared" si="55"/>
        <v>#DIV/0!</v>
      </c>
    </row>
    <row r="545" spans="1:5" ht="15">
      <c r="A545" s="450" t="s">
        <v>341</v>
      </c>
      <c r="B545" s="381"/>
      <c r="C545" s="162" t="e">
        <f t="shared" si="54"/>
        <v>#DIV/0!</v>
      </c>
      <c r="D545" s="381"/>
      <c r="E545" s="162" t="e">
        <f t="shared" si="55"/>
        <v>#DIV/0!</v>
      </c>
    </row>
    <row r="546" spans="1:5" ht="15">
      <c r="A546" s="450" t="s">
        <v>342</v>
      </c>
      <c r="B546" s="381"/>
      <c r="C546" s="162" t="e">
        <f t="shared" si="54"/>
        <v>#DIV/0!</v>
      </c>
      <c r="D546" s="381"/>
      <c r="E546" s="162" t="e">
        <f t="shared" si="55"/>
        <v>#DIV/0!</v>
      </c>
    </row>
    <row r="547" spans="1:5" ht="15">
      <c r="A547" s="100" t="s">
        <v>366</v>
      </c>
      <c r="B547" s="381"/>
      <c r="C547" s="162" t="e">
        <f t="shared" si="54"/>
        <v>#DIV/0!</v>
      </c>
      <c r="D547" s="381"/>
      <c r="E547" s="162" t="e">
        <f t="shared" si="55"/>
        <v>#DIV/0!</v>
      </c>
    </row>
    <row r="548" spans="1:5" ht="15">
      <c r="A548" s="100" t="s">
        <v>344</v>
      </c>
      <c r="B548" s="381"/>
      <c r="C548" s="162" t="e">
        <f t="shared" si="54"/>
        <v>#DIV/0!</v>
      </c>
      <c r="D548" s="381"/>
      <c r="E548" s="162" t="e">
        <f t="shared" si="55"/>
        <v>#DIV/0!</v>
      </c>
    </row>
    <row r="549" spans="1:5" ht="15">
      <c r="A549" s="495" t="s">
        <v>317</v>
      </c>
      <c r="B549" s="643"/>
      <c r="C549" s="647" t="e">
        <f t="shared" si="54"/>
        <v>#DIV/0!</v>
      </c>
      <c r="D549" s="643"/>
      <c r="E549" s="162" t="e">
        <f t="shared" si="55"/>
        <v>#DIV/0!</v>
      </c>
    </row>
    <row r="550" spans="1:5" ht="15">
      <c r="A550" s="100" t="s">
        <v>345</v>
      </c>
      <c r="B550" s="381"/>
      <c r="C550" s="162" t="e">
        <f t="shared" si="54"/>
        <v>#DIV/0!</v>
      </c>
      <c r="D550" s="381"/>
      <c r="E550" s="162" t="e">
        <f t="shared" si="55"/>
        <v>#DIV/0!</v>
      </c>
    </row>
    <row r="551" spans="1:5" ht="15">
      <c r="A551" s="100" t="s">
        <v>346</v>
      </c>
      <c r="B551" s="381"/>
      <c r="C551" s="162" t="e">
        <f t="shared" si="54"/>
        <v>#DIV/0!</v>
      </c>
      <c r="D551" s="381"/>
      <c r="E551" s="162" t="e">
        <f t="shared" si="55"/>
        <v>#DIV/0!</v>
      </c>
    </row>
    <row r="552" spans="1:5" ht="15">
      <c r="A552" s="100" t="s">
        <v>347</v>
      </c>
      <c r="B552" s="381"/>
      <c r="C552" s="162" t="e">
        <f t="shared" si="54"/>
        <v>#DIV/0!</v>
      </c>
      <c r="D552" s="381"/>
      <c r="E552" s="162" t="e">
        <f t="shared" si="55"/>
        <v>#DIV/0!</v>
      </c>
    </row>
    <row r="553" spans="1:5" ht="15">
      <c r="A553" s="495" t="s">
        <v>319</v>
      </c>
      <c r="B553" s="643"/>
      <c r="C553" s="647" t="e">
        <f t="shared" si="54"/>
        <v>#DIV/0!</v>
      </c>
      <c r="D553" s="643"/>
      <c r="E553" s="162" t="e">
        <f t="shared" si="55"/>
        <v>#DIV/0!</v>
      </c>
    </row>
    <row r="554" spans="1:5" ht="15">
      <c r="A554" s="100" t="s">
        <v>302</v>
      </c>
      <c r="B554" s="381"/>
      <c r="C554" s="162" t="e">
        <f t="shared" si="54"/>
        <v>#DIV/0!</v>
      </c>
      <c r="D554" s="381"/>
      <c r="E554" s="162" t="e">
        <f t="shared" si="55"/>
        <v>#DIV/0!</v>
      </c>
    </row>
    <row r="555" spans="1:5" ht="15">
      <c r="A555" s="100" t="s">
        <v>303</v>
      </c>
      <c r="B555" s="381"/>
      <c r="C555" s="162" t="e">
        <f t="shared" si="54"/>
        <v>#DIV/0!</v>
      </c>
      <c r="D555" s="381"/>
      <c r="E555" s="162" t="e">
        <f t="shared" si="55"/>
        <v>#DIV/0!</v>
      </c>
    </row>
    <row r="556" spans="1:5" ht="15">
      <c r="A556" s="631" t="s">
        <v>350</v>
      </c>
      <c r="B556" s="643"/>
      <c r="C556" s="647" t="e">
        <f t="shared" si="54"/>
        <v>#DIV/0!</v>
      </c>
      <c r="D556" s="643"/>
      <c r="E556" s="162" t="e">
        <f t="shared" si="55"/>
        <v>#DIV/0!</v>
      </c>
    </row>
    <row r="557" spans="1:5" ht="15">
      <c r="A557" s="450" t="s">
        <v>338</v>
      </c>
      <c r="B557" s="381"/>
      <c r="C557" s="162" t="e">
        <f t="shared" si="54"/>
        <v>#DIV/0!</v>
      </c>
      <c r="D557" s="381"/>
      <c r="E557" s="162" t="e">
        <f t="shared" si="55"/>
        <v>#DIV/0!</v>
      </c>
    </row>
    <row r="558" spans="1:5" ht="15">
      <c r="A558" s="450" t="s">
        <v>351</v>
      </c>
      <c r="B558" s="381"/>
      <c r="C558" s="162" t="e">
        <f t="shared" si="54"/>
        <v>#DIV/0!</v>
      </c>
      <c r="D558" s="381"/>
      <c r="E558" s="162" t="e">
        <f t="shared" si="55"/>
        <v>#DIV/0!</v>
      </c>
    </row>
    <row r="559" spans="1:5" ht="15">
      <c r="A559" s="482" t="s">
        <v>327</v>
      </c>
      <c r="B559" s="381"/>
      <c r="C559" s="162" t="e">
        <f t="shared" si="54"/>
        <v>#DIV/0!</v>
      </c>
      <c r="D559" s="381"/>
      <c r="E559" s="162" t="e">
        <f t="shared" si="55"/>
        <v>#DIV/0!</v>
      </c>
    </row>
    <row r="560" spans="1:5" ht="15">
      <c r="A560" s="482" t="s">
        <v>328</v>
      </c>
      <c r="B560" s="381"/>
      <c r="C560" s="162" t="e">
        <f t="shared" si="54"/>
        <v>#DIV/0!</v>
      </c>
      <c r="D560" s="381"/>
      <c r="E560" s="162" t="e">
        <f t="shared" si="55"/>
        <v>#DIV/0!</v>
      </c>
    </row>
    <row r="561" spans="1:5" ht="15" thickBot="1">
      <c r="A561" s="502" t="s">
        <v>349</v>
      </c>
      <c r="B561" s="381"/>
      <c r="C561" s="162" t="e">
        <f t="shared" si="54"/>
        <v>#DIV/0!</v>
      </c>
      <c r="D561" s="381"/>
      <c r="E561" s="162" t="e">
        <f t="shared" si="55"/>
        <v>#DIV/0!</v>
      </c>
    </row>
    <row r="562" spans="1:5" ht="16.5" thickBot="1">
      <c r="A562" s="610" t="s">
        <v>284</v>
      </c>
      <c r="B562" s="613">
        <f>SUM(B513:B561)</f>
        <v>0</v>
      </c>
      <c r="C562" s="76"/>
      <c r="D562" s="613">
        <f>SUM(D513:D561)</f>
        <v>0</v>
      </c>
      <c r="E562" s="76"/>
    </row>
    <row r="563" spans="1:5" ht="16.5" thickBot="1">
      <c r="A563" s="500" t="s">
        <v>315</v>
      </c>
      <c r="B563" s="497">
        <f>'Plan2 - UTI'!C186</f>
        <v>0</v>
      </c>
      <c r="D563" s="499">
        <f>SUM('Plan3 - UTINeo'!C157:C161)</f>
        <v>0</v>
      </c>
      <c r="E563" s="76"/>
    </row>
    <row r="564" spans="1:5" ht="15.75" thickBot="1">
      <c r="A564" s="98"/>
      <c r="B564" s="77"/>
      <c r="C564" s="76"/>
      <c r="D564" s="77"/>
      <c r="E564" s="76"/>
    </row>
    <row r="565" spans="1:5" ht="16.5" thickBot="1">
      <c r="A565" s="609" t="s">
        <v>49</v>
      </c>
      <c r="B565" s="622" t="s">
        <v>202</v>
      </c>
      <c r="C565" s="623"/>
      <c r="D565" s="624" t="s">
        <v>83</v>
      </c>
      <c r="E565" s="625"/>
    </row>
    <row r="566" spans="1:5" ht="45.75" thickBot="1">
      <c r="A566" s="97" t="s">
        <v>280</v>
      </c>
      <c r="B566" s="86" t="s">
        <v>281</v>
      </c>
      <c r="C566" s="86" t="s">
        <v>282</v>
      </c>
      <c r="D566" s="86" t="s">
        <v>283</v>
      </c>
      <c r="E566" s="86" t="s">
        <v>282</v>
      </c>
    </row>
    <row r="567" spans="1:5" ht="15">
      <c r="A567" s="99" t="s">
        <v>320</v>
      </c>
      <c r="B567" s="378"/>
      <c r="C567" s="379" t="e">
        <f aca="true" t="shared" si="56" ref="C567:C598">B567/B$616*100</f>
        <v>#DIV/0!</v>
      </c>
      <c r="D567" s="378"/>
      <c r="E567" s="379" t="e">
        <f aca="true" t="shared" si="57" ref="E567:E598">D567/D$616*100</f>
        <v>#DIV/0!</v>
      </c>
    </row>
    <row r="568" spans="1:5" ht="15">
      <c r="A568" s="100" t="s">
        <v>321</v>
      </c>
      <c r="B568" s="380"/>
      <c r="C568" s="162" t="e">
        <f t="shared" si="56"/>
        <v>#DIV/0!</v>
      </c>
      <c r="D568" s="380"/>
      <c r="E568" s="162" t="e">
        <f t="shared" si="57"/>
        <v>#DIV/0!</v>
      </c>
    </row>
    <row r="569" spans="1:5" ht="15">
      <c r="A569" s="495" t="s">
        <v>316</v>
      </c>
      <c r="B569" s="641"/>
      <c r="C569" s="647" t="e">
        <f t="shared" si="56"/>
        <v>#DIV/0!</v>
      </c>
      <c r="D569" s="641"/>
      <c r="E569" s="162" t="e">
        <f t="shared" si="57"/>
        <v>#DIV/0!</v>
      </c>
    </row>
    <row r="570" spans="1:5" ht="15">
      <c r="A570" s="482" t="s">
        <v>336</v>
      </c>
      <c r="B570" s="380"/>
      <c r="C570" s="162" t="e">
        <f t="shared" si="56"/>
        <v>#DIV/0!</v>
      </c>
      <c r="D570" s="380"/>
      <c r="E570" s="162" t="e">
        <f t="shared" si="57"/>
        <v>#DIV/0!</v>
      </c>
    </row>
    <row r="571" spans="1:5" ht="15">
      <c r="A571" s="482" t="s">
        <v>337</v>
      </c>
      <c r="B571" s="380"/>
      <c r="C571" s="162" t="e">
        <f t="shared" si="56"/>
        <v>#DIV/0!</v>
      </c>
      <c r="D571" s="380"/>
      <c r="E571" s="162" t="e">
        <f t="shared" si="57"/>
        <v>#DIV/0!</v>
      </c>
    </row>
    <row r="572" spans="1:5" ht="14.25">
      <c r="A572" s="100" t="s">
        <v>329</v>
      </c>
      <c r="B572" s="380"/>
      <c r="C572" s="162" t="e">
        <f t="shared" si="56"/>
        <v>#DIV/0!</v>
      </c>
      <c r="D572" s="380"/>
      <c r="E572" s="162" t="e">
        <f t="shared" si="57"/>
        <v>#DIV/0!</v>
      </c>
    </row>
    <row r="573" spans="1:5" ht="14.25">
      <c r="A573" s="100" t="s">
        <v>330</v>
      </c>
      <c r="B573" s="380"/>
      <c r="C573" s="162" t="e">
        <f t="shared" si="56"/>
        <v>#DIV/0!</v>
      </c>
      <c r="D573" s="380"/>
      <c r="E573" s="162" t="e">
        <f t="shared" si="57"/>
        <v>#DIV/0!</v>
      </c>
    </row>
    <row r="574" spans="1:5" ht="14.25">
      <c r="A574" s="100" t="s">
        <v>331</v>
      </c>
      <c r="B574" s="380"/>
      <c r="C574" s="162" t="e">
        <f t="shared" si="56"/>
        <v>#DIV/0!</v>
      </c>
      <c r="D574" s="380"/>
      <c r="E574" s="162" t="e">
        <f t="shared" si="57"/>
        <v>#DIV/0!</v>
      </c>
    </row>
    <row r="575" spans="1:5" ht="14.25">
      <c r="A575" s="100" t="s">
        <v>332</v>
      </c>
      <c r="B575" s="380"/>
      <c r="C575" s="162" t="e">
        <f t="shared" si="56"/>
        <v>#DIV/0!</v>
      </c>
      <c r="D575" s="380"/>
      <c r="E575" s="162" t="e">
        <f t="shared" si="57"/>
        <v>#DIV/0!</v>
      </c>
    </row>
    <row r="576" spans="1:5" ht="14.25">
      <c r="A576" s="100" t="s">
        <v>333</v>
      </c>
      <c r="B576" s="380"/>
      <c r="C576" s="162" t="e">
        <f t="shared" si="56"/>
        <v>#DIV/0!</v>
      </c>
      <c r="D576" s="380"/>
      <c r="E576" s="162" t="e">
        <f t="shared" si="57"/>
        <v>#DIV/0!</v>
      </c>
    </row>
    <row r="577" spans="1:5" ht="14.25">
      <c r="A577" s="100" t="s">
        <v>334</v>
      </c>
      <c r="B577" s="380"/>
      <c r="C577" s="162" t="e">
        <f t="shared" si="56"/>
        <v>#DIV/0!</v>
      </c>
      <c r="D577" s="380"/>
      <c r="E577" s="162" t="e">
        <f t="shared" si="57"/>
        <v>#DIV/0!</v>
      </c>
    </row>
    <row r="578" spans="1:5" ht="14.25">
      <c r="A578" s="100" t="s">
        <v>335</v>
      </c>
      <c r="B578" s="380"/>
      <c r="C578" s="162" t="e">
        <f t="shared" si="56"/>
        <v>#DIV/0!</v>
      </c>
      <c r="D578" s="380"/>
      <c r="E578" s="162" t="e">
        <f t="shared" si="57"/>
        <v>#DIV/0!</v>
      </c>
    </row>
    <row r="579" spans="1:5" ht="14.25">
      <c r="A579" s="100" t="s">
        <v>203</v>
      </c>
      <c r="B579" s="380"/>
      <c r="C579" s="162" t="e">
        <f t="shared" si="56"/>
        <v>#DIV/0!</v>
      </c>
      <c r="D579" s="380"/>
      <c r="E579" s="162" t="e">
        <f t="shared" si="57"/>
        <v>#DIV/0!</v>
      </c>
    </row>
    <row r="580" spans="1:5" ht="15">
      <c r="A580" s="634" t="s">
        <v>365</v>
      </c>
      <c r="B580" s="380"/>
      <c r="C580" s="162" t="e">
        <f t="shared" si="56"/>
        <v>#DIV/0!</v>
      </c>
      <c r="D580" s="380"/>
      <c r="E580" s="162" t="e">
        <f t="shared" si="57"/>
        <v>#DIV/0!</v>
      </c>
    </row>
    <row r="581" spans="1:5" ht="15">
      <c r="A581" s="634" t="s">
        <v>356</v>
      </c>
      <c r="B581" s="380"/>
      <c r="C581" s="162" t="e">
        <f t="shared" si="56"/>
        <v>#DIV/0!</v>
      </c>
      <c r="D581" s="380"/>
      <c r="E581" s="162" t="e">
        <f t="shared" si="57"/>
        <v>#DIV/0!</v>
      </c>
    </row>
    <row r="582" spans="1:5" ht="15">
      <c r="A582" s="634" t="s">
        <v>357</v>
      </c>
      <c r="B582" s="380"/>
      <c r="C582" s="162" t="e">
        <f t="shared" si="56"/>
        <v>#DIV/0!</v>
      </c>
      <c r="D582" s="380"/>
      <c r="E582" s="162" t="e">
        <f t="shared" si="57"/>
        <v>#DIV/0!</v>
      </c>
    </row>
    <row r="583" spans="1:5" ht="15">
      <c r="A583" s="634" t="s">
        <v>358</v>
      </c>
      <c r="B583" s="380"/>
      <c r="C583" s="162" t="e">
        <f t="shared" si="56"/>
        <v>#DIV/0!</v>
      </c>
      <c r="D583" s="380"/>
      <c r="E583" s="162" t="e">
        <f t="shared" si="57"/>
        <v>#DIV/0!</v>
      </c>
    </row>
    <row r="584" spans="1:5" ht="15">
      <c r="A584" s="100" t="s">
        <v>363</v>
      </c>
      <c r="B584" s="380"/>
      <c r="C584" s="162" t="e">
        <f t="shared" si="56"/>
        <v>#DIV/0!</v>
      </c>
      <c r="D584" s="380"/>
      <c r="E584" s="162" t="e">
        <f t="shared" si="57"/>
        <v>#DIV/0!</v>
      </c>
    </row>
    <row r="585" spans="1:5" ht="15">
      <c r="A585" s="100" t="s">
        <v>364</v>
      </c>
      <c r="B585" s="380"/>
      <c r="C585" s="162" t="e">
        <f t="shared" si="56"/>
        <v>#DIV/0!</v>
      </c>
      <c r="D585" s="380"/>
      <c r="E585" s="162" t="e">
        <f t="shared" si="57"/>
        <v>#DIV/0!</v>
      </c>
    </row>
    <row r="586" spans="1:5" ht="15">
      <c r="A586" s="100" t="s">
        <v>298</v>
      </c>
      <c r="B586" s="380"/>
      <c r="C586" s="162" t="e">
        <f t="shared" si="56"/>
        <v>#DIV/0!</v>
      </c>
      <c r="D586" s="380"/>
      <c r="E586" s="162" t="e">
        <f t="shared" si="57"/>
        <v>#DIV/0!</v>
      </c>
    </row>
    <row r="587" spans="1:5" ht="15">
      <c r="A587" s="100" t="s">
        <v>299</v>
      </c>
      <c r="B587" s="380"/>
      <c r="C587" s="162" t="e">
        <f t="shared" si="56"/>
        <v>#DIV/0!</v>
      </c>
      <c r="D587" s="380"/>
      <c r="E587" s="162" t="e">
        <f t="shared" si="57"/>
        <v>#DIV/0!</v>
      </c>
    </row>
    <row r="588" spans="1:5" ht="15">
      <c r="A588" s="100" t="s">
        <v>297</v>
      </c>
      <c r="B588" s="380"/>
      <c r="C588" s="162" t="e">
        <f t="shared" si="56"/>
        <v>#DIV/0!</v>
      </c>
      <c r="D588" s="380"/>
      <c r="E588" s="162" t="e">
        <f t="shared" si="57"/>
        <v>#DIV/0!</v>
      </c>
    </row>
    <row r="589" spans="1:5" ht="15">
      <c r="A589" s="100" t="s">
        <v>300</v>
      </c>
      <c r="B589" s="380"/>
      <c r="C589" s="162" t="e">
        <f t="shared" si="56"/>
        <v>#DIV/0!</v>
      </c>
      <c r="D589" s="380"/>
      <c r="E589" s="162" t="e">
        <f t="shared" si="57"/>
        <v>#DIV/0!</v>
      </c>
    </row>
    <row r="590" spans="1:5" ht="15">
      <c r="A590" s="100" t="s">
        <v>323</v>
      </c>
      <c r="B590" s="380"/>
      <c r="C590" s="162" t="e">
        <f t="shared" si="56"/>
        <v>#DIV/0!</v>
      </c>
      <c r="D590" s="380"/>
      <c r="E590" s="162" t="e">
        <f t="shared" si="57"/>
        <v>#DIV/0!</v>
      </c>
    </row>
    <row r="591" spans="1:5" ht="15">
      <c r="A591" s="100" t="s">
        <v>324</v>
      </c>
      <c r="B591" s="381"/>
      <c r="C591" s="162" t="e">
        <f t="shared" si="56"/>
        <v>#DIV/0!</v>
      </c>
      <c r="D591" s="381"/>
      <c r="E591" s="162" t="e">
        <f t="shared" si="57"/>
        <v>#DIV/0!</v>
      </c>
    </row>
    <row r="592" spans="1:5" ht="15">
      <c r="A592" s="100" t="s">
        <v>301</v>
      </c>
      <c r="B592" s="381"/>
      <c r="C592" s="162" t="e">
        <f t="shared" si="56"/>
        <v>#DIV/0!</v>
      </c>
      <c r="D592" s="381"/>
      <c r="E592" s="162" t="e">
        <f t="shared" si="57"/>
        <v>#DIV/0!</v>
      </c>
    </row>
    <row r="593" spans="1:5" ht="15">
      <c r="A593" s="489" t="s">
        <v>322</v>
      </c>
      <c r="B593" s="643"/>
      <c r="C593" s="647" t="e">
        <f t="shared" si="56"/>
        <v>#DIV/0!</v>
      </c>
      <c r="D593" s="643"/>
      <c r="E593" s="162" t="e">
        <f t="shared" si="57"/>
        <v>#DIV/0!</v>
      </c>
    </row>
    <row r="594" spans="1:5" ht="15">
      <c r="A594" s="100" t="s">
        <v>325</v>
      </c>
      <c r="B594" s="380"/>
      <c r="C594" s="162" t="e">
        <f t="shared" si="56"/>
        <v>#DIV/0!</v>
      </c>
      <c r="D594" s="380"/>
      <c r="E594" s="162" t="e">
        <f t="shared" si="57"/>
        <v>#DIV/0!</v>
      </c>
    </row>
    <row r="595" spans="1:5" ht="15">
      <c r="A595" s="100" t="s">
        <v>339</v>
      </c>
      <c r="B595" s="380"/>
      <c r="C595" s="162" t="e">
        <f t="shared" si="56"/>
        <v>#DIV/0!</v>
      </c>
      <c r="D595" s="380"/>
      <c r="E595" s="162" t="e">
        <f t="shared" si="57"/>
        <v>#DIV/0!</v>
      </c>
    </row>
    <row r="596" spans="1:5" ht="15">
      <c r="A596" s="100" t="s">
        <v>326</v>
      </c>
      <c r="B596" s="380"/>
      <c r="C596" s="162" t="e">
        <f t="shared" si="56"/>
        <v>#DIV/0!</v>
      </c>
      <c r="D596" s="380"/>
      <c r="E596" s="162" t="e">
        <f t="shared" si="57"/>
        <v>#DIV/0!</v>
      </c>
    </row>
    <row r="597" spans="1:5" ht="15">
      <c r="A597" s="495" t="s">
        <v>318</v>
      </c>
      <c r="B597" s="641"/>
      <c r="C597" s="647" t="e">
        <f t="shared" si="56"/>
        <v>#DIV/0!</v>
      </c>
      <c r="D597" s="641"/>
      <c r="E597" s="162" t="e">
        <f t="shared" si="57"/>
        <v>#DIV/0!</v>
      </c>
    </row>
    <row r="598" spans="1:5" ht="15">
      <c r="A598" s="450" t="s">
        <v>340</v>
      </c>
      <c r="B598" s="381"/>
      <c r="C598" s="162" t="e">
        <f t="shared" si="56"/>
        <v>#DIV/0!</v>
      </c>
      <c r="D598" s="381"/>
      <c r="E598" s="162" t="e">
        <f t="shared" si="57"/>
        <v>#DIV/0!</v>
      </c>
    </row>
    <row r="599" spans="1:5" ht="15">
      <c r="A599" s="450" t="s">
        <v>341</v>
      </c>
      <c r="B599" s="381"/>
      <c r="C599" s="162" t="e">
        <f aca="true" t="shared" si="58" ref="C599:C615">B599/B$616*100</f>
        <v>#DIV/0!</v>
      </c>
      <c r="D599" s="381"/>
      <c r="E599" s="162" t="e">
        <f aca="true" t="shared" si="59" ref="E599:E615">D599/D$616*100</f>
        <v>#DIV/0!</v>
      </c>
    </row>
    <row r="600" spans="1:5" ht="15">
      <c r="A600" s="450" t="s">
        <v>342</v>
      </c>
      <c r="B600" s="381"/>
      <c r="C600" s="162" t="e">
        <f t="shared" si="58"/>
        <v>#DIV/0!</v>
      </c>
      <c r="D600" s="381"/>
      <c r="E600" s="162" t="e">
        <f t="shared" si="59"/>
        <v>#DIV/0!</v>
      </c>
    </row>
    <row r="601" spans="1:5" ht="15">
      <c r="A601" s="100" t="s">
        <v>343</v>
      </c>
      <c r="B601" s="381"/>
      <c r="C601" s="162" t="e">
        <f t="shared" si="58"/>
        <v>#DIV/0!</v>
      </c>
      <c r="D601" s="381"/>
      <c r="E601" s="162" t="e">
        <f t="shared" si="59"/>
        <v>#DIV/0!</v>
      </c>
    </row>
    <row r="602" spans="1:5" ht="15">
      <c r="A602" s="100" t="s">
        <v>344</v>
      </c>
      <c r="B602" s="381"/>
      <c r="C602" s="162" t="e">
        <f t="shared" si="58"/>
        <v>#DIV/0!</v>
      </c>
      <c r="D602" s="381"/>
      <c r="E602" s="162" t="e">
        <f t="shared" si="59"/>
        <v>#DIV/0!</v>
      </c>
    </row>
    <row r="603" spans="1:5" ht="15">
      <c r="A603" s="495" t="s">
        <v>317</v>
      </c>
      <c r="B603" s="643"/>
      <c r="C603" s="647" t="e">
        <f t="shared" si="58"/>
        <v>#DIV/0!</v>
      </c>
      <c r="D603" s="643"/>
      <c r="E603" s="162" t="e">
        <f t="shared" si="59"/>
        <v>#DIV/0!</v>
      </c>
    </row>
    <row r="604" spans="1:5" ht="15">
      <c r="A604" s="100" t="s">
        <v>345</v>
      </c>
      <c r="B604" s="381"/>
      <c r="C604" s="162" t="e">
        <f t="shared" si="58"/>
        <v>#DIV/0!</v>
      </c>
      <c r="D604" s="381"/>
      <c r="E604" s="162" t="e">
        <f t="shared" si="59"/>
        <v>#DIV/0!</v>
      </c>
    </row>
    <row r="605" spans="1:5" ht="15">
      <c r="A605" s="100" t="s">
        <v>346</v>
      </c>
      <c r="B605" s="381"/>
      <c r="C605" s="162" t="e">
        <f t="shared" si="58"/>
        <v>#DIV/0!</v>
      </c>
      <c r="D605" s="381"/>
      <c r="E605" s="162" t="e">
        <f t="shared" si="59"/>
        <v>#DIV/0!</v>
      </c>
    </row>
    <row r="606" spans="1:5" ht="15">
      <c r="A606" s="100" t="s">
        <v>347</v>
      </c>
      <c r="B606" s="381"/>
      <c r="C606" s="162" t="e">
        <f t="shared" si="58"/>
        <v>#DIV/0!</v>
      </c>
      <c r="D606" s="381"/>
      <c r="E606" s="162" t="e">
        <f t="shared" si="59"/>
        <v>#DIV/0!</v>
      </c>
    </row>
    <row r="607" spans="1:5" ht="15">
      <c r="A607" s="495" t="s">
        <v>319</v>
      </c>
      <c r="B607" s="643"/>
      <c r="C607" s="647" t="e">
        <f t="shared" si="58"/>
        <v>#DIV/0!</v>
      </c>
      <c r="D607" s="643"/>
      <c r="E607" s="162" t="e">
        <f t="shared" si="59"/>
        <v>#DIV/0!</v>
      </c>
    </row>
    <row r="608" spans="1:5" ht="15">
      <c r="A608" s="100" t="s">
        <v>302</v>
      </c>
      <c r="B608" s="381"/>
      <c r="C608" s="162" t="e">
        <f t="shared" si="58"/>
        <v>#DIV/0!</v>
      </c>
      <c r="D608" s="381"/>
      <c r="E608" s="162" t="e">
        <f t="shared" si="59"/>
        <v>#DIV/0!</v>
      </c>
    </row>
    <row r="609" spans="1:5" ht="15">
      <c r="A609" s="100" t="s">
        <v>303</v>
      </c>
      <c r="B609" s="381"/>
      <c r="C609" s="162" t="e">
        <f t="shared" si="58"/>
        <v>#DIV/0!</v>
      </c>
      <c r="D609" s="381"/>
      <c r="E609" s="162" t="e">
        <f t="shared" si="59"/>
        <v>#DIV/0!</v>
      </c>
    </row>
    <row r="610" spans="1:5" ht="15">
      <c r="A610" s="631" t="s">
        <v>350</v>
      </c>
      <c r="B610" s="643"/>
      <c r="C610" s="647" t="e">
        <f t="shared" si="58"/>
        <v>#DIV/0!</v>
      </c>
      <c r="D610" s="643"/>
      <c r="E610" s="162" t="e">
        <f t="shared" si="59"/>
        <v>#DIV/0!</v>
      </c>
    </row>
    <row r="611" spans="1:5" ht="15">
      <c r="A611" s="450" t="s">
        <v>338</v>
      </c>
      <c r="B611" s="381"/>
      <c r="C611" s="162" t="e">
        <f t="shared" si="58"/>
        <v>#DIV/0!</v>
      </c>
      <c r="D611" s="381"/>
      <c r="E611" s="162" t="e">
        <f t="shared" si="59"/>
        <v>#DIV/0!</v>
      </c>
    </row>
    <row r="612" spans="1:5" ht="15">
      <c r="A612" s="450" t="s">
        <v>351</v>
      </c>
      <c r="B612" s="381"/>
      <c r="C612" s="162" t="e">
        <f t="shared" si="58"/>
        <v>#DIV/0!</v>
      </c>
      <c r="D612" s="381"/>
      <c r="E612" s="162" t="e">
        <f t="shared" si="59"/>
        <v>#DIV/0!</v>
      </c>
    </row>
    <row r="613" spans="1:5" ht="15">
      <c r="A613" s="482" t="s">
        <v>327</v>
      </c>
      <c r="B613" s="381"/>
      <c r="C613" s="162" t="e">
        <f t="shared" si="58"/>
        <v>#DIV/0!</v>
      </c>
      <c r="D613" s="381"/>
      <c r="E613" s="162" t="e">
        <f t="shared" si="59"/>
        <v>#DIV/0!</v>
      </c>
    </row>
    <row r="614" spans="1:5" ht="15">
      <c r="A614" s="482" t="s">
        <v>328</v>
      </c>
      <c r="B614" s="381"/>
      <c r="C614" s="162" t="e">
        <f t="shared" si="58"/>
        <v>#DIV/0!</v>
      </c>
      <c r="D614" s="381"/>
      <c r="E614" s="162" t="e">
        <f t="shared" si="59"/>
        <v>#DIV/0!</v>
      </c>
    </row>
    <row r="615" spans="1:5" ht="15" thickBot="1">
      <c r="A615" s="502" t="s">
        <v>349</v>
      </c>
      <c r="B615" s="381"/>
      <c r="C615" s="162" t="e">
        <f t="shared" si="58"/>
        <v>#DIV/0!</v>
      </c>
      <c r="D615" s="381"/>
      <c r="E615" s="162" t="e">
        <f t="shared" si="59"/>
        <v>#DIV/0!</v>
      </c>
    </row>
    <row r="616" spans="1:5" ht="16.5" thickBot="1">
      <c r="A616" s="610" t="s">
        <v>284</v>
      </c>
      <c r="B616" s="613">
        <f>SUM(B567:B615)</f>
        <v>0</v>
      </c>
      <c r="C616" s="76"/>
      <c r="D616" s="613">
        <f>SUM(D567:D615)</f>
        <v>0</v>
      </c>
      <c r="E616" s="76"/>
    </row>
    <row r="617" spans="1:5" ht="16.5" thickBot="1">
      <c r="A617" s="500" t="s">
        <v>315</v>
      </c>
      <c r="B617" s="497">
        <f>'Plan2 - UTI'!C203</f>
        <v>0</v>
      </c>
      <c r="D617" s="499">
        <f>SUM('Plan3 - UTINeo'!C172:C176)</f>
        <v>0</v>
      </c>
      <c r="E617" s="76"/>
    </row>
    <row r="618" spans="1:5" ht="15.75" thickBot="1">
      <c r="A618" s="98"/>
      <c r="B618" s="77"/>
      <c r="C618" s="76"/>
      <c r="D618" s="77"/>
      <c r="E618" s="76"/>
    </row>
    <row r="619" spans="1:5" ht="16.5" thickBot="1">
      <c r="A619" s="609" t="s">
        <v>201</v>
      </c>
      <c r="B619" s="622" t="s">
        <v>202</v>
      </c>
      <c r="C619" s="623"/>
      <c r="D619" s="624" t="s">
        <v>83</v>
      </c>
      <c r="E619" s="625"/>
    </row>
    <row r="620" spans="1:5" ht="45.75" thickBot="1">
      <c r="A620" s="97" t="s">
        <v>280</v>
      </c>
      <c r="B620" s="86" t="s">
        <v>281</v>
      </c>
      <c r="C620" s="86" t="s">
        <v>282</v>
      </c>
      <c r="D620" s="86" t="s">
        <v>283</v>
      </c>
      <c r="E620" s="86" t="s">
        <v>282</v>
      </c>
    </row>
    <row r="621" spans="1:5" ht="15">
      <c r="A621" s="99" t="s">
        <v>320</v>
      </c>
      <c r="B621" s="378"/>
      <c r="C621" s="379" t="e">
        <f aca="true" t="shared" si="60" ref="C621:C652">B621/B$670*100</f>
        <v>#DIV/0!</v>
      </c>
      <c r="D621" s="378"/>
      <c r="E621" s="379" t="e">
        <f aca="true" t="shared" si="61" ref="E621:E633">D621/D$670*100</f>
        <v>#DIV/0!</v>
      </c>
    </row>
    <row r="622" spans="1:5" ht="15">
      <c r="A622" s="100" t="s">
        <v>321</v>
      </c>
      <c r="B622" s="380"/>
      <c r="C622" s="162" t="e">
        <f t="shared" si="60"/>
        <v>#DIV/0!</v>
      </c>
      <c r="D622" s="380"/>
      <c r="E622" s="162" t="e">
        <f t="shared" si="61"/>
        <v>#DIV/0!</v>
      </c>
    </row>
    <row r="623" spans="1:5" ht="15">
      <c r="A623" s="495" t="s">
        <v>316</v>
      </c>
      <c r="B623" s="641"/>
      <c r="C623" s="647" t="e">
        <f t="shared" si="60"/>
        <v>#DIV/0!</v>
      </c>
      <c r="D623" s="641"/>
      <c r="E623" s="162" t="e">
        <f t="shared" si="61"/>
        <v>#DIV/0!</v>
      </c>
    </row>
    <row r="624" spans="1:5" ht="15">
      <c r="A624" s="482" t="s">
        <v>336</v>
      </c>
      <c r="B624" s="380"/>
      <c r="C624" s="162" t="e">
        <f t="shared" si="60"/>
        <v>#DIV/0!</v>
      </c>
      <c r="D624" s="380"/>
      <c r="E624" s="162" t="e">
        <f t="shared" si="61"/>
        <v>#DIV/0!</v>
      </c>
    </row>
    <row r="625" spans="1:5" ht="15">
      <c r="A625" s="482" t="s">
        <v>337</v>
      </c>
      <c r="B625" s="380"/>
      <c r="C625" s="162" t="e">
        <f t="shared" si="60"/>
        <v>#DIV/0!</v>
      </c>
      <c r="D625" s="380"/>
      <c r="E625" s="162" t="e">
        <f t="shared" si="61"/>
        <v>#DIV/0!</v>
      </c>
    </row>
    <row r="626" spans="1:5" ht="14.25">
      <c r="A626" s="100" t="s">
        <v>329</v>
      </c>
      <c r="B626" s="380"/>
      <c r="C626" s="162" t="e">
        <f t="shared" si="60"/>
        <v>#DIV/0!</v>
      </c>
      <c r="D626" s="380"/>
      <c r="E626" s="162" t="e">
        <f t="shared" si="61"/>
        <v>#DIV/0!</v>
      </c>
    </row>
    <row r="627" spans="1:5" ht="14.25">
      <c r="A627" s="100" t="s">
        <v>330</v>
      </c>
      <c r="B627" s="380"/>
      <c r="C627" s="162" t="e">
        <f t="shared" si="60"/>
        <v>#DIV/0!</v>
      </c>
      <c r="D627" s="380"/>
      <c r="E627" s="162" t="e">
        <f t="shared" si="61"/>
        <v>#DIV/0!</v>
      </c>
    </row>
    <row r="628" spans="1:5" ht="14.25">
      <c r="A628" s="100" t="s">
        <v>331</v>
      </c>
      <c r="B628" s="380"/>
      <c r="C628" s="162" t="e">
        <f t="shared" si="60"/>
        <v>#DIV/0!</v>
      </c>
      <c r="D628" s="380"/>
      <c r="E628" s="162" t="e">
        <f t="shared" si="61"/>
        <v>#DIV/0!</v>
      </c>
    </row>
    <row r="629" spans="1:5" ht="14.25">
      <c r="A629" s="100" t="s">
        <v>332</v>
      </c>
      <c r="B629" s="380"/>
      <c r="C629" s="162" t="e">
        <f t="shared" si="60"/>
        <v>#DIV/0!</v>
      </c>
      <c r="D629" s="380"/>
      <c r="E629" s="162" t="e">
        <f t="shared" si="61"/>
        <v>#DIV/0!</v>
      </c>
    </row>
    <row r="630" spans="1:5" ht="14.25">
      <c r="A630" s="100" t="s">
        <v>333</v>
      </c>
      <c r="B630" s="380"/>
      <c r="C630" s="162" t="e">
        <f t="shared" si="60"/>
        <v>#DIV/0!</v>
      </c>
      <c r="D630" s="380"/>
      <c r="E630" s="162" t="e">
        <f t="shared" si="61"/>
        <v>#DIV/0!</v>
      </c>
    </row>
    <row r="631" spans="1:5" ht="14.25">
      <c r="A631" s="100" t="s">
        <v>334</v>
      </c>
      <c r="B631" s="380"/>
      <c r="C631" s="162" t="e">
        <f t="shared" si="60"/>
        <v>#DIV/0!</v>
      </c>
      <c r="D631" s="380"/>
      <c r="E631" s="162" t="e">
        <f t="shared" si="61"/>
        <v>#DIV/0!</v>
      </c>
    </row>
    <row r="632" spans="1:5" ht="14.25">
      <c r="A632" s="100" t="s">
        <v>335</v>
      </c>
      <c r="B632" s="380"/>
      <c r="C632" s="162" t="e">
        <f t="shared" si="60"/>
        <v>#DIV/0!</v>
      </c>
      <c r="D632" s="380"/>
      <c r="E632" s="162" t="e">
        <f t="shared" si="61"/>
        <v>#DIV/0!</v>
      </c>
    </row>
    <row r="633" spans="1:5" ht="14.25">
      <c r="A633" s="100" t="s">
        <v>203</v>
      </c>
      <c r="B633" s="380"/>
      <c r="C633" s="162" t="e">
        <f t="shared" si="60"/>
        <v>#DIV/0!</v>
      </c>
      <c r="D633" s="380"/>
      <c r="E633" s="162" t="e">
        <f t="shared" si="61"/>
        <v>#DIV/0!</v>
      </c>
    </row>
    <row r="634" spans="1:5" ht="15">
      <c r="A634" s="634" t="s">
        <v>365</v>
      </c>
      <c r="B634" s="380"/>
      <c r="C634" s="162" t="e">
        <f t="shared" si="60"/>
        <v>#DIV/0!</v>
      </c>
      <c r="D634" s="380"/>
      <c r="E634" s="162" t="e">
        <f aca="true" t="shared" si="62" ref="E634:E639">D634/D$670*100</f>
        <v>#DIV/0!</v>
      </c>
    </row>
    <row r="635" spans="1:5" ht="15">
      <c r="A635" s="634" t="s">
        <v>356</v>
      </c>
      <c r="B635" s="380"/>
      <c r="C635" s="162" t="e">
        <f t="shared" si="60"/>
        <v>#DIV/0!</v>
      </c>
      <c r="D635" s="380"/>
      <c r="E635" s="162" t="e">
        <f t="shared" si="62"/>
        <v>#DIV/0!</v>
      </c>
    </row>
    <row r="636" spans="1:5" ht="15">
      <c r="A636" s="634" t="s">
        <v>357</v>
      </c>
      <c r="B636" s="380"/>
      <c r="C636" s="162" t="e">
        <f t="shared" si="60"/>
        <v>#DIV/0!</v>
      </c>
      <c r="D636" s="380"/>
      <c r="E636" s="162" t="e">
        <f t="shared" si="62"/>
        <v>#DIV/0!</v>
      </c>
    </row>
    <row r="637" spans="1:5" ht="15">
      <c r="A637" s="634" t="s">
        <v>358</v>
      </c>
      <c r="B637" s="380"/>
      <c r="C637" s="162" t="e">
        <f t="shared" si="60"/>
        <v>#DIV/0!</v>
      </c>
      <c r="D637" s="380"/>
      <c r="E637" s="162" t="e">
        <f t="shared" si="62"/>
        <v>#DIV/0!</v>
      </c>
    </row>
    <row r="638" spans="1:5" ht="15">
      <c r="A638" s="100" t="s">
        <v>363</v>
      </c>
      <c r="B638" s="380"/>
      <c r="C638" s="162" t="e">
        <f t="shared" si="60"/>
        <v>#DIV/0!</v>
      </c>
      <c r="D638" s="380"/>
      <c r="E638" s="162" t="e">
        <f>D638/D$670*100</f>
        <v>#DIV/0!</v>
      </c>
    </row>
    <row r="639" spans="1:5" ht="15">
      <c r="A639" s="100" t="s">
        <v>364</v>
      </c>
      <c r="B639" s="380"/>
      <c r="C639" s="162" t="e">
        <f t="shared" si="60"/>
        <v>#DIV/0!</v>
      </c>
      <c r="D639" s="380"/>
      <c r="E639" s="162" t="e">
        <f t="shared" si="62"/>
        <v>#DIV/0!</v>
      </c>
    </row>
    <row r="640" spans="1:5" ht="15">
      <c r="A640" s="100" t="s">
        <v>298</v>
      </c>
      <c r="B640" s="380"/>
      <c r="C640" s="162" t="e">
        <f t="shared" si="60"/>
        <v>#DIV/0!</v>
      </c>
      <c r="D640" s="380"/>
      <c r="E640" s="162" t="e">
        <f aca="true" t="shared" si="63" ref="E640:E669">D640/D$670*100</f>
        <v>#DIV/0!</v>
      </c>
    </row>
    <row r="641" spans="1:5" ht="15">
      <c r="A641" s="100" t="s">
        <v>299</v>
      </c>
      <c r="B641" s="380"/>
      <c r="C641" s="162" t="e">
        <f t="shared" si="60"/>
        <v>#DIV/0!</v>
      </c>
      <c r="D641" s="380"/>
      <c r="E641" s="162" t="e">
        <f t="shared" si="63"/>
        <v>#DIV/0!</v>
      </c>
    </row>
    <row r="642" spans="1:5" ht="15">
      <c r="A642" s="100" t="s">
        <v>297</v>
      </c>
      <c r="B642" s="380"/>
      <c r="C642" s="162" t="e">
        <f t="shared" si="60"/>
        <v>#DIV/0!</v>
      </c>
      <c r="D642" s="380"/>
      <c r="E642" s="162" t="e">
        <f t="shared" si="63"/>
        <v>#DIV/0!</v>
      </c>
    </row>
    <row r="643" spans="1:5" ht="15">
      <c r="A643" s="100" t="s">
        <v>300</v>
      </c>
      <c r="B643" s="380"/>
      <c r="C643" s="162" t="e">
        <f t="shared" si="60"/>
        <v>#DIV/0!</v>
      </c>
      <c r="D643" s="380"/>
      <c r="E643" s="162" t="e">
        <f t="shared" si="63"/>
        <v>#DIV/0!</v>
      </c>
    </row>
    <row r="644" spans="1:5" ht="15">
      <c r="A644" s="100" t="s">
        <v>323</v>
      </c>
      <c r="B644" s="380"/>
      <c r="C644" s="162" t="e">
        <f t="shared" si="60"/>
        <v>#DIV/0!</v>
      </c>
      <c r="D644" s="380"/>
      <c r="E644" s="162" t="e">
        <f t="shared" si="63"/>
        <v>#DIV/0!</v>
      </c>
    </row>
    <row r="645" spans="1:5" ht="15">
      <c r="A645" s="100" t="s">
        <v>324</v>
      </c>
      <c r="B645" s="381"/>
      <c r="C645" s="162" t="e">
        <f t="shared" si="60"/>
        <v>#DIV/0!</v>
      </c>
      <c r="D645" s="381"/>
      <c r="E645" s="162" t="e">
        <f t="shared" si="63"/>
        <v>#DIV/0!</v>
      </c>
    </row>
    <row r="646" spans="1:5" ht="15">
      <c r="A646" s="100" t="s">
        <v>301</v>
      </c>
      <c r="B646" s="381"/>
      <c r="C646" s="162" t="e">
        <f t="shared" si="60"/>
        <v>#DIV/0!</v>
      </c>
      <c r="D646" s="381"/>
      <c r="E646" s="162" t="e">
        <f t="shared" si="63"/>
        <v>#DIV/0!</v>
      </c>
    </row>
    <row r="647" spans="1:5" ht="15">
      <c r="A647" s="489" t="s">
        <v>322</v>
      </c>
      <c r="B647" s="643"/>
      <c r="C647" s="647" t="e">
        <f t="shared" si="60"/>
        <v>#DIV/0!</v>
      </c>
      <c r="D647" s="643"/>
      <c r="E647" s="162" t="e">
        <f t="shared" si="63"/>
        <v>#DIV/0!</v>
      </c>
    </row>
    <row r="648" spans="1:5" ht="15">
      <c r="A648" s="100" t="s">
        <v>325</v>
      </c>
      <c r="B648" s="380"/>
      <c r="C648" s="162" t="e">
        <f t="shared" si="60"/>
        <v>#DIV/0!</v>
      </c>
      <c r="D648" s="380"/>
      <c r="E648" s="162" t="e">
        <f t="shared" si="63"/>
        <v>#DIV/0!</v>
      </c>
    </row>
    <row r="649" spans="1:5" ht="15">
      <c r="A649" s="100" t="s">
        <v>339</v>
      </c>
      <c r="B649" s="380"/>
      <c r="C649" s="162" t="e">
        <f t="shared" si="60"/>
        <v>#DIV/0!</v>
      </c>
      <c r="D649" s="380"/>
      <c r="E649" s="162" t="e">
        <f t="shared" si="63"/>
        <v>#DIV/0!</v>
      </c>
    </row>
    <row r="650" spans="1:5" ht="15">
      <c r="A650" s="100" t="s">
        <v>326</v>
      </c>
      <c r="B650" s="380"/>
      <c r="C650" s="162" t="e">
        <f t="shared" si="60"/>
        <v>#DIV/0!</v>
      </c>
      <c r="D650" s="380"/>
      <c r="E650" s="162" t="e">
        <f t="shared" si="63"/>
        <v>#DIV/0!</v>
      </c>
    </row>
    <row r="651" spans="1:5" ht="15">
      <c r="A651" s="495" t="s">
        <v>318</v>
      </c>
      <c r="B651" s="641"/>
      <c r="C651" s="647" t="e">
        <f t="shared" si="60"/>
        <v>#DIV/0!</v>
      </c>
      <c r="D651" s="641"/>
      <c r="E651" s="162" t="e">
        <f t="shared" si="63"/>
        <v>#DIV/0!</v>
      </c>
    </row>
    <row r="652" spans="1:5" ht="15">
      <c r="A652" s="450" t="s">
        <v>340</v>
      </c>
      <c r="B652" s="381"/>
      <c r="C652" s="162" t="e">
        <f t="shared" si="60"/>
        <v>#DIV/0!</v>
      </c>
      <c r="D652" s="381"/>
      <c r="E652" s="162" t="e">
        <f t="shared" si="63"/>
        <v>#DIV/0!</v>
      </c>
    </row>
    <row r="653" spans="1:5" ht="15">
      <c r="A653" s="450" t="s">
        <v>341</v>
      </c>
      <c r="B653" s="381"/>
      <c r="C653" s="162" t="e">
        <f aca="true" t="shared" si="64" ref="C653:C669">B653/B$670*100</f>
        <v>#DIV/0!</v>
      </c>
      <c r="D653" s="381"/>
      <c r="E653" s="162" t="e">
        <f t="shared" si="63"/>
        <v>#DIV/0!</v>
      </c>
    </row>
    <row r="654" spans="1:5" ht="15">
      <c r="A654" s="450" t="s">
        <v>342</v>
      </c>
      <c r="B654" s="381"/>
      <c r="C654" s="162" t="e">
        <f t="shared" si="64"/>
        <v>#DIV/0!</v>
      </c>
      <c r="D654" s="381"/>
      <c r="E654" s="162" t="e">
        <f t="shared" si="63"/>
        <v>#DIV/0!</v>
      </c>
    </row>
    <row r="655" spans="1:5" ht="15">
      <c r="A655" s="100" t="s">
        <v>366</v>
      </c>
      <c r="B655" s="381"/>
      <c r="C655" s="162" t="e">
        <f t="shared" si="64"/>
        <v>#DIV/0!</v>
      </c>
      <c r="D655" s="381"/>
      <c r="E655" s="162" t="e">
        <f t="shared" si="63"/>
        <v>#DIV/0!</v>
      </c>
    </row>
    <row r="656" spans="1:5" ht="15">
      <c r="A656" s="100" t="s">
        <v>344</v>
      </c>
      <c r="B656" s="381"/>
      <c r="C656" s="162" t="e">
        <f t="shared" si="64"/>
        <v>#DIV/0!</v>
      </c>
      <c r="D656" s="381"/>
      <c r="E656" s="162" t="e">
        <f t="shared" si="63"/>
        <v>#DIV/0!</v>
      </c>
    </row>
    <row r="657" spans="1:5" ht="15">
      <c r="A657" s="495" t="s">
        <v>317</v>
      </c>
      <c r="B657" s="643"/>
      <c r="C657" s="647" t="e">
        <f t="shared" si="64"/>
        <v>#DIV/0!</v>
      </c>
      <c r="D657" s="643"/>
      <c r="E657" s="162" t="e">
        <f t="shared" si="63"/>
        <v>#DIV/0!</v>
      </c>
    </row>
    <row r="658" spans="1:5" ht="15">
      <c r="A658" s="100" t="s">
        <v>345</v>
      </c>
      <c r="B658" s="381"/>
      <c r="C658" s="162" t="e">
        <f t="shared" si="64"/>
        <v>#DIV/0!</v>
      </c>
      <c r="D658" s="381"/>
      <c r="E658" s="162" t="e">
        <f t="shared" si="63"/>
        <v>#DIV/0!</v>
      </c>
    </row>
    <row r="659" spans="1:5" ht="15">
      <c r="A659" s="100" t="s">
        <v>346</v>
      </c>
      <c r="B659" s="381"/>
      <c r="C659" s="162" t="e">
        <f t="shared" si="64"/>
        <v>#DIV/0!</v>
      </c>
      <c r="D659" s="381"/>
      <c r="E659" s="162" t="e">
        <f t="shared" si="63"/>
        <v>#DIV/0!</v>
      </c>
    </row>
    <row r="660" spans="1:5" ht="15">
      <c r="A660" s="100" t="s">
        <v>347</v>
      </c>
      <c r="B660" s="381"/>
      <c r="C660" s="162" t="e">
        <f t="shared" si="64"/>
        <v>#DIV/0!</v>
      </c>
      <c r="D660" s="381"/>
      <c r="E660" s="162" t="e">
        <f t="shared" si="63"/>
        <v>#DIV/0!</v>
      </c>
    </row>
    <row r="661" spans="1:5" ht="15">
      <c r="A661" s="495" t="s">
        <v>319</v>
      </c>
      <c r="B661" s="643"/>
      <c r="C661" s="647" t="e">
        <f t="shared" si="64"/>
        <v>#DIV/0!</v>
      </c>
      <c r="D661" s="643"/>
      <c r="E661" s="162" t="e">
        <f t="shared" si="63"/>
        <v>#DIV/0!</v>
      </c>
    </row>
    <row r="662" spans="1:5" ht="15">
      <c r="A662" s="100" t="s">
        <v>302</v>
      </c>
      <c r="B662" s="381"/>
      <c r="C662" s="162" t="e">
        <f t="shared" si="64"/>
        <v>#DIV/0!</v>
      </c>
      <c r="D662" s="381"/>
      <c r="E662" s="162" t="e">
        <f t="shared" si="63"/>
        <v>#DIV/0!</v>
      </c>
    </row>
    <row r="663" spans="1:5" ht="15">
      <c r="A663" s="100" t="s">
        <v>303</v>
      </c>
      <c r="B663" s="381"/>
      <c r="C663" s="162" t="e">
        <f t="shared" si="64"/>
        <v>#DIV/0!</v>
      </c>
      <c r="D663" s="381"/>
      <c r="E663" s="162" t="e">
        <f t="shared" si="63"/>
        <v>#DIV/0!</v>
      </c>
    </row>
    <row r="664" spans="1:5" ht="15">
      <c r="A664" s="631" t="s">
        <v>350</v>
      </c>
      <c r="B664" s="643"/>
      <c r="C664" s="647" t="e">
        <f t="shared" si="64"/>
        <v>#DIV/0!</v>
      </c>
      <c r="D664" s="643"/>
      <c r="E664" s="162" t="e">
        <f t="shared" si="63"/>
        <v>#DIV/0!</v>
      </c>
    </row>
    <row r="665" spans="1:5" ht="15">
      <c r="A665" s="450" t="s">
        <v>338</v>
      </c>
      <c r="B665" s="381"/>
      <c r="C665" s="162" t="e">
        <f t="shared" si="64"/>
        <v>#DIV/0!</v>
      </c>
      <c r="D665" s="381"/>
      <c r="E665" s="162" t="e">
        <f t="shared" si="63"/>
        <v>#DIV/0!</v>
      </c>
    </row>
    <row r="666" spans="1:5" ht="15">
      <c r="A666" s="450" t="s">
        <v>351</v>
      </c>
      <c r="B666" s="381"/>
      <c r="C666" s="162" t="e">
        <f t="shared" si="64"/>
        <v>#DIV/0!</v>
      </c>
      <c r="D666" s="381"/>
      <c r="E666" s="162" t="e">
        <f t="shared" si="63"/>
        <v>#DIV/0!</v>
      </c>
    </row>
    <row r="667" spans="1:5" ht="15">
      <c r="A667" s="482" t="s">
        <v>327</v>
      </c>
      <c r="B667" s="381"/>
      <c r="C667" s="162" t="e">
        <f t="shared" si="64"/>
        <v>#DIV/0!</v>
      </c>
      <c r="D667" s="381"/>
      <c r="E667" s="162" t="e">
        <f t="shared" si="63"/>
        <v>#DIV/0!</v>
      </c>
    </row>
    <row r="668" spans="1:5" ht="15">
      <c r="A668" s="482" t="s">
        <v>328</v>
      </c>
      <c r="B668" s="381"/>
      <c r="C668" s="162" t="e">
        <f t="shared" si="64"/>
        <v>#DIV/0!</v>
      </c>
      <c r="D668" s="381"/>
      <c r="E668" s="162" t="e">
        <f t="shared" si="63"/>
        <v>#DIV/0!</v>
      </c>
    </row>
    <row r="669" spans="1:5" ht="15" thickBot="1">
      <c r="A669" s="502" t="s">
        <v>349</v>
      </c>
      <c r="B669" s="381"/>
      <c r="C669" s="162" t="e">
        <f t="shared" si="64"/>
        <v>#DIV/0!</v>
      </c>
      <c r="D669" s="381"/>
      <c r="E669" s="162" t="e">
        <f t="shared" si="63"/>
        <v>#DIV/0!</v>
      </c>
    </row>
    <row r="670" spans="1:5" ht="16.5" thickBot="1">
      <c r="A670" s="610" t="s">
        <v>284</v>
      </c>
      <c r="B670" s="613">
        <f>SUM(B621:B669)</f>
        <v>0</v>
      </c>
      <c r="C670" s="76"/>
      <c r="D670" s="613">
        <f>SUM(D621:D669)</f>
        <v>0</v>
      </c>
      <c r="E670" s="76"/>
    </row>
    <row r="671" spans="1:5" ht="16.5" thickBot="1">
      <c r="A671" s="500" t="s">
        <v>315</v>
      </c>
      <c r="B671" s="497">
        <f>'Plan2 - UTI'!C220</f>
        <v>0</v>
      </c>
      <c r="D671" s="499">
        <f>SUM('Plan3 - UTINeo'!C187:C191)</f>
        <v>0</v>
      </c>
      <c r="E671" s="76"/>
    </row>
    <row r="672" spans="1:5" ht="16.5" thickBot="1">
      <c r="A672" s="493"/>
      <c r="B672" s="491"/>
      <c r="D672" s="492"/>
      <c r="E672" s="76"/>
    </row>
    <row r="673" spans="1:5" ht="15.75" thickBot="1">
      <c r="A673" s="487" t="s">
        <v>305</v>
      </c>
      <c r="B673" s="77"/>
      <c r="C673" s="76"/>
      <c r="D673" s="77"/>
      <c r="E673" s="76"/>
    </row>
    <row r="674" spans="1:5" ht="16.5" thickBot="1">
      <c r="A674" s="615" t="s">
        <v>14</v>
      </c>
      <c r="B674" s="618" t="s">
        <v>202</v>
      </c>
      <c r="C674" s="619"/>
      <c r="D674" s="620" t="s">
        <v>83</v>
      </c>
      <c r="E674" s="621"/>
    </row>
    <row r="675" spans="1:5" ht="45.75" thickBot="1">
      <c r="A675" s="390" t="s">
        <v>280</v>
      </c>
      <c r="B675" s="391" t="s">
        <v>281</v>
      </c>
      <c r="C675" s="391" t="s">
        <v>282</v>
      </c>
      <c r="D675" s="391" t="s">
        <v>283</v>
      </c>
      <c r="E675" s="391" t="s">
        <v>282</v>
      </c>
    </row>
    <row r="676" spans="1:5" ht="15">
      <c r="A676" s="382" t="s">
        <v>320</v>
      </c>
      <c r="B676" s="383">
        <f aca="true" t="shared" si="65" ref="B676:B688">B27+B81+B135+B189+B243+B297+B351+B405+B459+B513+B567+B621</f>
        <v>0</v>
      </c>
      <c r="C676" s="384" t="e">
        <f aca="true" t="shared" si="66" ref="C676:C688">B676/B$725*100</f>
        <v>#DIV/0!</v>
      </c>
      <c r="D676" s="385">
        <f aca="true" t="shared" si="67" ref="D676:D688">D27+D81+D135+D189+D243+D297+D351+D405+D459+D513+D567+D621</f>
        <v>0</v>
      </c>
      <c r="E676" s="384" t="e">
        <f aca="true" t="shared" si="68" ref="E676:E688">D676/D$725*100</f>
        <v>#DIV/0!</v>
      </c>
    </row>
    <row r="677" spans="1:5" ht="15">
      <c r="A677" s="386" t="s">
        <v>321</v>
      </c>
      <c r="B677" s="383">
        <f t="shared" si="65"/>
        <v>0</v>
      </c>
      <c r="C677" s="163" t="e">
        <f t="shared" si="66"/>
        <v>#DIV/0!</v>
      </c>
      <c r="D677" s="387">
        <f t="shared" si="67"/>
        <v>0</v>
      </c>
      <c r="E677" s="164" t="e">
        <f t="shared" si="68"/>
        <v>#DIV/0!</v>
      </c>
    </row>
    <row r="678" spans="1:5" ht="15">
      <c r="A678" s="490" t="s">
        <v>316</v>
      </c>
      <c r="B678" s="650">
        <f t="shared" si="65"/>
        <v>0</v>
      </c>
      <c r="C678" s="651" t="e">
        <f t="shared" si="66"/>
        <v>#DIV/0!</v>
      </c>
      <c r="D678" s="652">
        <f t="shared" si="67"/>
        <v>0</v>
      </c>
      <c r="E678" s="164" t="e">
        <f t="shared" si="68"/>
        <v>#DIV/0!</v>
      </c>
    </row>
    <row r="679" spans="1:5" ht="15">
      <c r="A679" s="483" t="s">
        <v>336</v>
      </c>
      <c r="B679" s="383">
        <f t="shared" si="65"/>
        <v>0</v>
      </c>
      <c r="C679" s="163" t="e">
        <f t="shared" si="66"/>
        <v>#DIV/0!</v>
      </c>
      <c r="D679" s="387">
        <f t="shared" si="67"/>
        <v>0</v>
      </c>
      <c r="E679" s="164" t="e">
        <f t="shared" si="68"/>
        <v>#DIV/0!</v>
      </c>
    </row>
    <row r="680" spans="1:5" ht="15">
      <c r="A680" s="483" t="s">
        <v>337</v>
      </c>
      <c r="B680" s="383">
        <f t="shared" si="65"/>
        <v>0</v>
      </c>
      <c r="C680" s="163" t="e">
        <f t="shared" si="66"/>
        <v>#DIV/0!</v>
      </c>
      <c r="D680" s="387">
        <f t="shared" si="67"/>
        <v>0</v>
      </c>
      <c r="E680" s="164" t="e">
        <f t="shared" si="68"/>
        <v>#DIV/0!</v>
      </c>
    </row>
    <row r="681" spans="1:5" ht="14.25">
      <c r="A681" s="386" t="s">
        <v>329</v>
      </c>
      <c r="B681" s="383">
        <f t="shared" si="65"/>
        <v>0</v>
      </c>
      <c r="C681" s="163" t="e">
        <f t="shared" si="66"/>
        <v>#DIV/0!</v>
      </c>
      <c r="D681" s="387">
        <f t="shared" si="67"/>
        <v>0</v>
      </c>
      <c r="E681" s="164" t="e">
        <f t="shared" si="68"/>
        <v>#DIV/0!</v>
      </c>
    </row>
    <row r="682" spans="1:5" ht="14.25">
      <c r="A682" s="386" t="s">
        <v>330</v>
      </c>
      <c r="B682" s="383">
        <f t="shared" si="65"/>
        <v>0</v>
      </c>
      <c r="C682" s="163" t="e">
        <f t="shared" si="66"/>
        <v>#DIV/0!</v>
      </c>
      <c r="D682" s="387">
        <f t="shared" si="67"/>
        <v>0</v>
      </c>
      <c r="E682" s="164" t="e">
        <f t="shared" si="68"/>
        <v>#DIV/0!</v>
      </c>
    </row>
    <row r="683" spans="1:5" ht="14.25">
      <c r="A683" s="386" t="s">
        <v>331</v>
      </c>
      <c r="B683" s="383">
        <f t="shared" si="65"/>
        <v>0</v>
      </c>
      <c r="C683" s="163" t="e">
        <f t="shared" si="66"/>
        <v>#DIV/0!</v>
      </c>
      <c r="D683" s="387">
        <f t="shared" si="67"/>
        <v>0</v>
      </c>
      <c r="E683" s="164" t="e">
        <f t="shared" si="68"/>
        <v>#DIV/0!</v>
      </c>
    </row>
    <row r="684" spans="1:5" ht="14.25">
      <c r="A684" s="386" t="s">
        <v>332</v>
      </c>
      <c r="B684" s="383">
        <f t="shared" si="65"/>
        <v>0</v>
      </c>
      <c r="C684" s="163" t="e">
        <f t="shared" si="66"/>
        <v>#DIV/0!</v>
      </c>
      <c r="D684" s="387">
        <f t="shared" si="67"/>
        <v>0</v>
      </c>
      <c r="E684" s="164" t="e">
        <f t="shared" si="68"/>
        <v>#DIV/0!</v>
      </c>
    </row>
    <row r="685" spans="1:5" ht="14.25">
      <c r="A685" s="386" t="s">
        <v>333</v>
      </c>
      <c r="B685" s="383">
        <f t="shared" si="65"/>
        <v>0</v>
      </c>
      <c r="C685" s="163" t="e">
        <f t="shared" si="66"/>
        <v>#DIV/0!</v>
      </c>
      <c r="D685" s="387">
        <f t="shared" si="67"/>
        <v>0</v>
      </c>
      <c r="E685" s="164" t="e">
        <f t="shared" si="68"/>
        <v>#DIV/0!</v>
      </c>
    </row>
    <row r="686" spans="1:5" ht="14.25">
      <c r="A686" s="386" t="s">
        <v>334</v>
      </c>
      <c r="B686" s="383">
        <f t="shared" si="65"/>
        <v>0</v>
      </c>
      <c r="C686" s="163" t="e">
        <f t="shared" si="66"/>
        <v>#DIV/0!</v>
      </c>
      <c r="D686" s="387">
        <f t="shared" si="67"/>
        <v>0</v>
      </c>
      <c r="E686" s="164" t="e">
        <f t="shared" si="68"/>
        <v>#DIV/0!</v>
      </c>
    </row>
    <row r="687" spans="1:5" ht="14.25">
      <c r="A687" s="386" t="s">
        <v>335</v>
      </c>
      <c r="B687" s="383">
        <f t="shared" si="65"/>
        <v>0</v>
      </c>
      <c r="C687" s="163" t="e">
        <f t="shared" si="66"/>
        <v>#DIV/0!</v>
      </c>
      <c r="D687" s="387">
        <f t="shared" si="67"/>
        <v>0</v>
      </c>
      <c r="E687" s="164" t="e">
        <f t="shared" si="68"/>
        <v>#DIV/0!</v>
      </c>
    </row>
    <row r="688" spans="1:5" ht="14.25">
      <c r="A688" s="386" t="s">
        <v>203</v>
      </c>
      <c r="B688" s="383">
        <f t="shared" si="65"/>
        <v>0</v>
      </c>
      <c r="C688" s="163" t="e">
        <f t="shared" si="66"/>
        <v>#DIV/0!</v>
      </c>
      <c r="D688" s="387">
        <f t="shared" si="67"/>
        <v>0</v>
      </c>
      <c r="E688" s="164" t="e">
        <f t="shared" si="68"/>
        <v>#DIV/0!</v>
      </c>
    </row>
    <row r="689" spans="1:5" ht="15">
      <c r="A689" s="635" t="s">
        <v>365</v>
      </c>
      <c r="B689" s="383">
        <f aca="true" t="shared" si="69" ref="B689:B694">B40+B94+B148+B202+B256+B310+B364+B418+B472+B526+B580+B634</f>
        <v>0</v>
      </c>
      <c r="C689" s="163" t="e">
        <f aca="true" t="shared" si="70" ref="C689:C694">B689/B$725*100</f>
        <v>#DIV/0!</v>
      </c>
      <c r="D689" s="387">
        <f aca="true" t="shared" si="71" ref="D689:D694">D40+D94+D148+D202+D256+D310+D364+D418+D472+D526+D580+D634</f>
        <v>0</v>
      </c>
      <c r="E689" s="164" t="e">
        <f aca="true" t="shared" si="72" ref="E689:E694">D689/D$725*100</f>
        <v>#DIV/0!</v>
      </c>
    </row>
    <row r="690" spans="1:5" ht="15">
      <c r="A690" s="635" t="s">
        <v>356</v>
      </c>
      <c r="B690" s="383">
        <f t="shared" si="69"/>
        <v>0</v>
      </c>
      <c r="C690" s="163" t="e">
        <f t="shared" si="70"/>
        <v>#DIV/0!</v>
      </c>
      <c r="D690" s="387">
        <f t="shared" si="71"/>
        <v>0</v>
      </c>
      <c r="E690" s="164" t="e">
        <f t="shared" si="72"/>
        <v>#DIV/0!</v>
      </c>
    </row>
    <row r="691" spans="1:5" ht="15">
      <c r="A691" s="635" t="s">
        <v>357</v>
      </c>
      <c r="B691" s="383">
        <f t="shared" si="69"/>
        <v>0</v>
      </c>
      <c r="C691" s="163" t="e">
        <f t="shared" si="70"/>
        <v>#DIV/0!</v>
      </c>
      <c r="D691" s="387">
        <f t="shared" si="71"/>
        <v>0</v>
      </c>
      <c r="E691" s="164" t="e">
        <f t="shared" si="72"/>
        <v>#DIV/0!</v>
      </c>
    </row>
    <row r="692" spans="1:5" ht="15">
      <c r="A692" s="635" t="s">
        <v>358</v>
      </c>
      <c r="B692" s="383">
        <f t="shared" si="69"/>
        <v>0</v>
      </c>
      <c r="C692" s="163" t="e">
        <f t="shared" si="70"/>
        <v>#DIV/0!</v>
      </c>
      <c r="D692" s="387">
        <f t="shared" si="71"/>
        <v>0</v>
      </c>
      <c r="E692" s="164" t="e">
        <f t="shared" si="72"/>
        <v>#DIV/0!</v>
      </c>
    </row>
    <row r="693" spans="1:5" ht="15">
      <c r="A693" s="386" t="s">
        <v>363</v>
      </c>
      <c r="B693" s="383">
        <f t="shared" si="69"/>
        <v>0</v>
      </c>
      <c r="C693" s="163" t="e">
        <f t="shared" si="70"/>
        <v>#DIV/0!</v>
      </c>
      <c r="D693" s="387">
        <f t="shared" si="71"/>
        <v>0</v>
      </c>
      <c r="E693" s="164" t="e">
        <f t="shared" si="72"/>
        <v>#DIV/0!</v>
      </c>
    </row>
    <row r="694" spans="1:5" ht="15">
      <c r="A694" s="386" t="s">
        <v>364</v>
      </c>
      <c r="B694" s="383">
        <f t="shared" si="69"/>
        <v>0</v>
      </c>
      <c r="C694" s="163" t="e">
        <f t="shared" si="70"/>
        <v>#DIV/0!</v>
      </c>
      <c r="D694" s="387">
        <f t="shared" si="71"/>
        <v>0</v>
      </c>
      <c r="E694" s="164" t="e">
        <f t="shared" si="72"/>
        <v>#DIV/0!</v>
      </c>
    </row>
    <row r="695" spans="1:5" ht="15">
      <c r="A695" s="386" t="s">
        <v>298</v>
      </c>
      <c r="B695" s="383">
        <f aca="true" t="shared" si="73" ref="B695:B724">B46+B100+B154+B208+B262+B316+B370+B424+B478+B532+B586+B640</f>
        <v>0</v>
      </c>
      <c r="C695" s="163" t="e">
        <f aca="true" t="shared" si="74" ref="C695:C724">B695/B$725*100</f>
        <v>#DIV/0!</v>
      </c>
      <c r="D695" s="387">
        <f aca="true" t="shared" si="75" ref="D695:D724">D46+D100+D154+D208+D262+D316+D370+D424+D478+D532+D586+D640</f>
        <v>0</v>
      </c>
      <c r="E695" s="164" t="e">
        <f aca="true" t="shared" si="76" ref="E695:E724">D695/D$725*100</f>
        <v>#DIV/0!</v>
      </c>
    </row>
    <row r="696" spans="1:5" ht="15">
      <c r="A696" s="386" t="s">
        <v>299</v>
      </c>
      <c r="B696" s="383">
        <f t="shared" si="73"/>
        <v>0</v>
      </c>
      <c r="C696" s="163" t="e">
        <f t="shared" si="74"/>
        <v>#DIV/0!</v>
      </c>
      <c r="D696" s="387">
        <f t="shared" si="75"/>
        <v>0</v>
      </c>
      <c r="E696" s="164" t="e">
        <f t="shared" si="76"/>
        <v>#DIV/0!</v>
      </c>
    </row>
    <row r="697" spans="1:5" ht="15">
      <c r="A697" s="386" t="s">
        <v>297</v>
      </c>
      <c r="B697" s="383">
        <f t="shared" si="73"/>
        <v>0</v>
      </c>
      <c r="C697" s="163" t="e">
        <f t="shared" si="74"/>
        <v>#DIV/0!</v>
      </c>
      <c r="D697" s="387">
        <f t="shared" si="75"/>
        <v>0</v>
      </c>
      <c r="E697" s="164" t="e">
        <f t="shared" si="76"/>
        <v>#DIV/0!</v>
      </c>
    </row>
    <row r="698" spans="1:5" ht="15">
      <c r="A698" s="386" t="s">
        <v>300</v>
      </c>
      <c r="B698" s="383">
        <f t="shared" si="73"/>
        <v>0</v>
      </c>
      <c r="C698" s="163" t="e">
        <f t="shared" si="74"/>
        <v>#DIV/0!</v>
      </c>
      <c r="D698" s="387">
        <f t="shared" si="75"/>
        <v>0</v>
      </c>
      <c r="E698" s="164" t="e">
        <f t="shared" si="76"/>
        <v>#DIV/0!</v>
      </c>
    </row>
    <row r="699" spans="1:5" ht="15">
      <c r="A699" s="386" t="s">
        <v>323</v>
      </c>
      <c r="B699" s="383">
        <f t="shared" si="73"/>
        <v>0</v>
      </c>
      <c r="C699" s="163" t="e">
        <f t="shared" si="74"/>
        <v>#DIV/0!</v>
      </c>
      <c r="D699" s="387">
        <f t="shared" si="75"/>
        <v>0</v>
      </c>
      <c r="E699" s="164" t="e">
        <f t="shared" si="76"/>
        <v>#DIV/0!</v>
      </c>
    </row>
    <row r="700" spans="1:5" ht="15">
      <c r="A700" s="386" t="s">
        <v>324</v>
      </c>
      <c r="B700" s="383">
        <f t="shared" si="73"/>
        <v>0</v>
      </c>
      <c r="C700" s="163" t="e">
        <f t="shared" si="74"/>
        <v>#DIV/0!</v>
      </c>
      <c r="D700" s="387">
        <f t="shared" si="75"/>
        <v>0</v>
      </c>
      <c r="E700" s="164" t="e">
        <f t="shared" si="76"/>
        <v>#DIV/0!</v>
      </c>
    </row>
    <row r="701" spans="1:5" ht="15">
      <c r="A701" s="386" t="s">
        <v>301</v>
      </c>
      <c r="B701" s="383">
        <f t="shared" si="73"/>
        <v>0</v>
      </c>
      <c r="C701" s="163" t="e">
        <f t="shared" si="74"/>
        <v>#DIV/0!</v>
      </c>
      <c r="D701" s="387">
        <f t="shared" si="75"/>
        <v>0</v>
      </c>
      <c r="E701" s="164" t="e">
        <f t="shared" si="76"/>
        <v>#DIV/0!</v>
      </c>
    </row>
    <row r="702" spans="1:5" ht="15">
      <c r="A702" s="494" t="s">
        <v>322</v>
      </c>
      <c r="B702" s="650">
        <f t="shared" si="73"/>
        <v>0</v>
      </c>
      <c r="C702" s="651" t="e">
        <f t="shared" si="74"/>
        <v>#DIV/0!</v>
      </c>
      <c r="D702" s="652">
        <f t="shared" si="75"/>
        <v>0</v>
      </c>
      <c r="E702" s="164" t="e">
        <f t="shared" si="76"/>
        <v>#DIV/0!</v>
      </c>
    </row>
    <row r="703" spans="1:5" ht="15">
      <c r="A703" s="386" t="s">
        <v>325</v>
      </c>
      <c r="B703" s="383">
        <f t="shared" si="73"/>
        <v>0</v>
      </c>
      <c r="C703" s="163" t="e">
        <f t="shared" si="74"/>
        <v>#DIV/0!</v>
      </c>
      <c r="D703" s="387">
        <f t="shared" si="75"/>
        <v>0</v>
      </c>
      <c r="E703" s="164" t="e">
        <f t="shared" si="76"/>
        <v>#DIV/0!</v>
      </c>
    </row>
    <row r="704" spans="1:5" ht="15">
      <c r="A704" s="386" t="s">
        <v>339</v>
      </c>
      <c r="B704" s="383">
        <f t="shared" si="73"/>
        <v>0</v>
      </c>
      <c r="C704" s="163" t="e">
        <f t="shared" si="74"/>
        <v>#DIV/0!</v>
      </c>
      <c r="D704" s="387">
        <f t="shared" si="75"/>
        <v>0</v>
      </c>
      <c r="E704" s="164" t="e">
        <f t="shared" si="76"/>
        <v>#DIV/0!</v>
      </c>
    </row>
    <row r="705" spans="1:5" ht="15">
      <c r="A705" s="386" t="s">
        <v>326</v>
      </c>
      <c r="B705" s="383">
        <f t="shared" si="73"/>
        <v>0</v>
      </c>
      <c r="C705" s="163" t="e">
        <f t="shared" si="74"/>
        <v>#DIV/0!</v>
      </c>
      <c r="D705" s="387">
        <f t="shared" si="75"/>
        <v>0</v>
      </c>
      <c r="E705" s="164" t="e">
        <f t="shared" si="76"/>
        <v>#DIV/0!</v>
      </c>
    </row>
    <row r="706" spans="1:5" ht="15">
      <c r="A706" s="490" t="s">
        <v>318</v>
      </c>
      <c r="B706" s="650">
        <f t="shared" si="73"/>
        <v>0</v>
      </c>
      <c r="C706" s="651" t="e">
        <f t="shared" si="74"/>
        <v>#DIV/0!</v>
      </c>
      <c r="D706" s="652">
        <f t="shared" si="75"/>
        <v>0</v>
      </c>
      <c r="E706" s="164" t="e">
        <f t="shared" si="76"/>
        <v>#DIV/0!</v>
      </c>
    </row>
    <row r="707" spans="1:5" ht="15">
      <c r="A707" s="388" t="s">
        <v>340</v>
      </c>
      <c r="B707" s="383">
        <f t="shared" si="73"/>
        <v>0</v>
      </c>
      <c r="C707" s="163" t="e">
        <f t="shared" si="74"/>
        <v>#DIV/0!</v>
      </c>
      <c r="D707" s="387">
        <f t="shared" si="75"/>
        <v>0</v>
      </c>
      <c r="E707" s="164" t="e">
        <f t="shared" si="76"/>
        <v>#DIV/0!</v>
      </c>
    </row>
    <row r="708" spans="1:5" ht="15">
      <c r="A708" s="388" t="s">
        <v>341</v>
      </c>
      <c r="B708" s="383">
        <f t="shared" si="73"/>
        <v>0</v>
      </c>
      <c r="C708" s="163" t="e">
        <f t="shared" si="74"/>
        <v>#DIV/0!</v>
      </c>
      <c r="D708" s="387">
        <f t="shared" si="75"/>
        <v>0</v>
      </c>
      <c r="E708" s="164" t="e">
        <f t="shared" si="76"/>
        <v>#DIV/0!</v>
      </c>
    </row>
    <row r="709" spans="1:5" ht="15">
      <c r="A709" s="388" t="s">
        <v>342</v>
      </c>
      <c r="B709" s="383">
        <f t="shared" si="73"/>
        <v>0</v>
      </c>
      <c r="C709" s="163" t="e">
        <f t="shared" si="74"/>
        <v>#DIV/0!</v>
      </c>
      <c r="D709" s="387">
        <f t="shared" si="75"/>
        <v>0</v>
      </c>
      <c r="E709" s="164" t="e">
        <f t="shared" si="76"/>
        <v>#DIV/0!</v>
      </c>
    </row>
    <row r="710" spans="1:5" ht="15">
      <c r="A710" s="386" t="s">
        <v>343</v>
      </c>
      <c r="B710" s="383">
        <f t="shared" si="73"/>
        <v>0</v>
      </c>
      <c r="C710" s="163" t="e">
        <f t="shared" si="74"/>
        <v>#DIV/0!</v>
      </c>
      <c r="D710" s="387">
        <f t="shared" si="75"/>
        <v>0</v>
      </c>
      <c r="E710" s="164" t="e">
        <f t="shared" si="76"/>
        <v>#DIV/0!</v>
      </c>
    </row>
    <row r="711" spans="1:5" ht="15">
      <c r="A711" s="386" t="s">
        <v>344</v>
      </c>
      <c r="B711" s="383">
        <f t="shared" si="73"/>
        <v>0</v>
      </c>
      <c r="C711" s="163" t="e">
        <f t="shared" si="74"/>
        <v>#DIV/0!</v>
      </c>
      <c r="D711" s="387">
        <f t="shared" si="75"/>
        <v>0</v>
      </c>
      <c r="E711" s="164" t="e">
        <f t="shared" si="76"/>
        <v>#DIV/0!</v>
      </c>
    </row>
    <row r="712" spans="1:5" ht="15">
      <c r="A712" s="490" t="s">
        <v>317</v>
      </c>
      <c r="B712" s="650">
        <f t="shared" si="73"/>
        <v>0</v>
      </c>
      <c r="C712" s="651" t="e">
        <f t="shared" si="74"/>
        <v>#DIV/0!</v>
      </c>
      <c r="D712" s="652">
        <f t="shared" si="75"/>
        <v>0</v>
      </c>
      <c r="E712" s="164" t="e">
        <f t="shared" si="76"/>
        <v>#DIV/0!</v>
      </c>
    </row>
    <row r="713" spans="1:5" ht="15">
      <c r="A713" s="386" t="s">
        <v>345</v>
      </c>
      <c r="B713" s="383">
        <f t="shared" si="73"/>
        <v>0</v>
      </c>
      <c r="C713" s="163" t="e">
        <f t="shared" si="74"/>
        <v>#DIV/0!</v>
      </c>
      <c r="D713" s="387">
        <f t="shared" si="75"/>
        <v>0</v>
      </c>
      <c r="E713" s="164" t="e">
        <f t="shared" si="76"/>
        <v>#DIV/0!</v>
      </c>
    </row>
    <row r="714" spans="1:5" ht="15">
      <c r="A714" s="386" t="s">
        <v>346</v>
      </c>
      <c r="B714" s="383">
        <f t="shared" si="73"/>
        <v>0</v>
      </c>
      <c r="C714" s="163" t="e">
        <f t="shared" si="74"/>
        <v>#DIV/0!</v>
      </c>
      <c r="D714" s="387">
        <f t="shared" si="75"/>
        <v>0</v>
      </c>
      <c r="E714" s="164" t="e">
        <f t="shared" si="76"/>
        <v>#DIV/0!</v>
      </c>
    </row>
    <row r="715" spans="1:5" ht="15">
      <c r="A715" s="386" t="s">
        <v>347</v>
      </c>
      <c r="B715" s="383">
        <f t="shared" si="73"/>
        <v>0</v>
      </c>
      <c r="C715" s="163" t="e">
        <f t="shared" si="74"/>
        <v>#DIV/0!</v>
      </c>
      <c r="D715" s="387">
        <f t="shared" si="75"/>
        <v>0</v>
      </c>
      <c r="E715" s="164" t="e">
        <f t="shared" si="76"/>
        <v>#DIV/0!</v>
      </c>
    </row>
    <row r="716" spans="1:5" ht="15">
      <c r="A716" s="490" t="s">
        <v>319</v>
      </c>
      <c r="B716" s="650">
        <f t="shared" si="73"/>
        <v>0</v>
      </c>
      <c r="C716" s="651" t="e">
        <f t="shared" si="74"/>
        <v>#DIV/0!</v>
      </c>
      <c r="D716" s="652">
        <f t="shared" si="75"/>
        <v>0</v>
      </c>
      <c r="E716" s="164" t="e">
        <f t="shared" si="76"/>
        <v>#DIV/0!</v>
      </c>
    </row>
    <row r="717" spans="1:5" ht="15">
      <c r="A717" s="386" t="s">
        <v>302</v>
      </c>
      <c r="B717" s="383">
        <f t="shared" si="73"/>
        <v>0</v>
      </c>
      <c r="C717" s="163" t="e">
        <f t="shared" si="74"/>
        <v>#DIV/0!</v>
      </c>
      <c r="D717" s="387">
        <f t="shared" si="75"/>
        <v>0</v>
      </c>
      <c r="E717" s="164" t="e">
        <f t="shared" si="76"/>
        <v>#DIV/0!</v>
      </c>
    </row>
    <row r="718" spans="1:5" ht="15">
      <c r="A718" s="386" t="s">
        <v>303</v>
      </c>
      <c r="B718" s="383">
        <f t="shared" si="73"/>
        <v>0</v>
      </c>
      <c r="C718" s="163" t="e">
        <f t="shared" si="74"/>
        <v>#DIV/0!</v>
      </c>
      <c r="D718" s="387">
        <f t="shared" si="75"/>
        <v>0</v>
      </c>
      <c r="E718" s="164" t="e">
        <f t="shared" si="76"/>
        <v>#DIV/0!</v>
      </c>
    </row>
    <row r="719" spans="1:5" ht="15">
      <c r="A719" s="632" t="s">
        <v>350</v>
      </c>
      <c r="B719" s="650">
        <f t="shared" si="73"/>
        <v>0</v>
      </c>
      <c r="C719" s="651" t="e">
        <f t="shared" si="74"/>
        <v>#DIV/0!</v>
      </c>
      <c r="D719" s="652">
        <f t="shared" si="75"/>
        <v>0</v>
      </c>
      <c r="E719" s="164" t="e">
        <f t="shared" si="76"/>
        <v>#DIV/0!</v>
      </c>
    </row>
    <row r="720" spans="1:5" ht="15">
      <c r="A720" s="388" t="s">
        <v>338</v>
      </c>
      <c r="B720" s="383">
        <f t="shared" si="73"/>
        <v>0</v>
      </c>
      <c r="C720" s="163" t="e">
        <f t="shared" si="74"/>
        <v>#DIV/0!</v>
      </c>
      <c r="D720" s="387">
        <f t="shared" si="75"/>
        <v>0</v>
      </c>
      <c r="E720" s="164" t="e">
        <f t="shared" si="76"/>
        <v>#DIV/0!</v>
      </c>
    </row>
    <row r="721" spans="1:5" ht="15">
      <c r="A721" s="388" t="s">
        <v>351</v>
      </c>
      <c r="B721" s="383">
        <f t="shared" si="73"/>
        <v>0</v>
      </c>
      <c r="C721" s="163" t="e">
        <f t="shared" si="74"/>
        <v>#DIV/0!</v>
      </c>
      <c r="D721" s="387">
        <f t="shared" si="75"/>
        <v>0</v>
      </c>
      <c r="E721" s="164" t="e">
        <f t="shared" si="76"/>
        <v>#DIV/0!</v>
      </c>
    </row>
    <row r="722" spans="1:5" ht="15">
      <c r="A722" s="483" t="s">
        <v>327</v>
      </c>
      <c r="B722" s="383">
        <f t="shared" si="73"/>
        <v>0</v>
      </c>
      <c r="C722" s="163" t="e">
        <f t="shared" si="74"/>
        <v>#DIV/0!</v>
      </c>
      <c r="D722" s="387">
        <f t="shared" si="75"/>
        <v>0</v>
      </c>
      <c r="E722" s="164" t="e">
        <f t="shared" si="76"/>
        <v>#DIV/0!</v>
      </c>
    </row>
    <row r="723" spans="1:5" ht="15">
      <c r="A723" s="483" t="s">
        <v>328</v>
      </c>
      <c r="B723" s="383">
        <f t="shared" si="73"/>
        <v>0</v>
      </c>
      <c r="C723" s="163" t="e">
        <f t="shared" si="74"/>
        <v>#DIV/0!</v>
      </c>
      <c r="D723" s="387">
        <f t="shared" si="75"/>
        <v>0</v>
      </c>
      <c r="E723" s="164" t="e">
        <f t="shared" si="76"/>
        <v>#DIV/0!</v>
      </c>
    </row>
    <row r="724" spans="1:5" ht="15" thickBot="1">
      <c r="A724" s="389" t="s">
        <v>349</v>
      </c>
      <c r="B724" s="383">
        <f t="shared" si="73"/>
        <v>0</v>
      </c>
      <c r="C724" s="163" t="e">
        <f t="shared" si="74"/>
        <v>#DIV/0!</v>
      </c>
      <c r="D724" s="387">
        <f t="shared" si="75"/>
        <v>0</v>
      </c>
      <c r="E724" s="164" t="e">
        <f t="shared" si="76"/>
        <v>#DIV/0!</v>
      </c>
    </row>
    <row r="725" spans="1:5" ht="16.5" thickBot="1">
      <c r="A725" s="610" t="s">
        <v>284</v>
      </c>
      <c r="B725" s="613">
        <f>SUM(B676:B724)</f>
        <v>0</v>
      </c>
      <c r="C725" s="452"/>
      <c r="D725" s="613">
        <f>SUM(D676:D724)</f>
        <v>0</v>
      </c>
      <c r="E725" s="76"/>
    </row>
    <row r="726" spans="1:4" ht="16.5" thickBot="1">
      <c r="A726" s="500" t="s">
        <v>304</v>
      </c>
      <c r="B726" s="496">
        <f>'Plan2 - UTI'!C238</f>
        <v>0</v>
      </c>
      <c r="D726" s="498">
        <f>'Plan3 - UTINeo'!C208</f>
        <v>0</v>
      </c>
    </row>
  </sheetData>
  <sheetProtection selectLockedCells="1"/>
  <mergeCells count="2">
    <mergeCell ref="A24:E24"/>
    <mergeCell ref="A23:E23"/>
  </mergeCells>
  <printOptions/>
  <pageMargins left="0.1968503937007874" right="0.1968503937007874" top="0.7874015748031497" bottom="0.3937007874015748" header="0.5118110236220472" footer="0.5118110236220472"/>
  <pageSetup horizontalDpi="300" verticalDpi="300" orientation="landscape" paperSize="9" scale="90" r:id="rId1"/>
  <headerFooter alignWithMargins="0">
    <oddHeader>&amp;CDivisão de Infecção Hospitalar - Planilha 5B</oddHeader>
    <oddFooter>&amp;R&amp;P de &amp;N - &amp;D</oddFooter>
  </headerFooter>
  <rowBreaks count="9" manualBreakCount="9">
    <brk id="23" max="255" man="1"/>
    <brk id="60" max="255" man="1"/>
    <brk id="145" max="255" man="1"/>
    <brk id="186" max="255" man="1"/>
    <brk id="223" max="255" man="1"/>
    <brk id="268" max="255" man="1"/>
    <brk id="308" max="255" man="1"/>
    <brk id="349" max="255" man="1"/>
    <brk id="38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A598"/>
  <sheetViews>
    <sheetView zoomScale="72" zoomScaleNormal="72" zoomScalePageLayoutView="0" workbookViewId="0" topLeftCell="A8">
      <selection activeCell="G20" sqref="G20"/>
    </sheetView>
  </sheetViews>
  <sheetFormatPr defaultColWidth="9.140625" defaultRowHeight="12.75"/>
  <cols>
    <col min="1" max="1" width="33.7109375" style="278" customWidth="1"/>
    <col min="2" max="2" width="32.00390625" style="278" customWidth="1"/>
    <col min="3" max="3" width="13.7109375" style="278" customWidth="1"/>
    <col min="4" max="4" width="11.7109375" style="278" customWidth="1"/>
    <col min="5" max="5" width="13.28125" style="278" customWidth="1"/>
    <col min="6" max="6" width="12.00390625" style="278" customWidth="1"/>
    <col min="7" max="7" width="26.28125" style="278" customWidth="1"/>
    <col min="8" max="8" width="26.140625" style="278" customWidth="1"/>
    <col min="9" max="9" width="11.57421875" style="278" customWidth="1"/>
    <col min="10" max="10" width="13.7109375" style="278" customWidth="1"/>
    <col min="11" max="11" width="10.00390625" style="278" customWidth="1"/>
    <col min="12" max="12" width="11.28125" style="278" customWidth="1"/>
    <col min="13" max="13" width="3.00390625" style="278" customWidth="1"/>
    <col min="14" max="14" width="26.421875" style="278" customWidth="1"/>
    <col min="15" max="15" width="10.57421875" style="278" customWidth="1"/>
    <col min="16" max="16" width="13.8515625" style="278" customWidth="1"/>
    <col min="17" max="17" width="9.140625" style="278" customWidth="1"/>
    <col min="18" max="18" width="11.28125" style="278" customWidth="1"/>
    <col min="19" max="26" width="9.140625" style="278" customWidth="1"/>
    <col min="27" max="27" width="12.7109375" style="278" bestFit="1" customWidth="1"/>
    <col min="28" max="16384" width="9.140625" style="278" customWidth="1"/>
  </cols>
  <sheetData>
    <row r="1" spans="1:9" ht="19.5" thickBot="1" thickTop="1">
      <c r="A1" s="350" t="s">
        <v>255</v>
      </c>
      <c r="B1" s="351"/>
      <c r="C1" s="351"/>
      <c r="D1" s="351"/>
      <c r="E1" s="352"/>
      <c r="F1" s="353"/>
      <c r="H1" s="289"/>
      <c r="I1" s="289"/>
    </row>
    <row r="2" spans="1:27" ht="18.75" thickBot="1">
      <c r="A2" s="354" t="s">
        <v>51</v>
      </c>
      <c r="B2" s="279"/>
      <c r="C2" s="279"/>
      <c r="D2" s="279"/>
      <c r="E2" s="280"/>
      <c r="F2" s="355"/>
      <c r="G2" s="281"/>
      <c r="H2" s="453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</row>
    <row r="3" spans="1:9" ht="15.75">
      <c r="A3" s="356" t="s">
        <v>170</v>
      </c>
      <c r="B3" s="282"/>
      <c r="C3" s="282"/>
      <c r="D3" s="282"/>
      <c r="E3" s="283"/>
      <c r="F3" s="357"/>
      <c r="H3" s="327"/>
      <c r="I3" s="289"/>
    </row>
    <row r="4" spans="1:9" ht="16.5" thickBot="1">
      <c r="A4" s="358" t="s">
        <v>97</v>
      </c>
      <c r="B4" s="284"/>
      <c r="C4" s="284"/>
      <c r="D4" s="284"/>
      <c r="E4" s="285"/>
      <c r="F4" s="359"/>
      <c r="H4" s="327"/>
      <c r="I4" s="289"/>
    </row>
    <row r="5" spans="1:9" ht="16.5" thickBot="1">
      <c r="A5" s="360"/>
      <c r="B5" s="286"/>
      <c r="C5" s="286"/>
      <c r="D5" s="286"/>
      <c r="E5" s="288"/>
      <c r="F5" s="361"/>
      <c r="H5" s="327"/>
      <c r="I5" s="289"/>
    </row>
    <row r="6" spans="1:9" ht="15.75">
      <c r="A6" s="362" t="s">
        <v>171</v>
      </c>
      <c r="B6" s="287"/>
      <c r="C6" s="287"/>
      <c r="D6" s="287"/>
      <c r="E6" s="283"/>
      <c r="F6" s="357"/>
      <c r="H6" s="327"/>
      <c r="I6" s="289"/>
    </row>
    <row r="7" spans="1:6" ht="15.75">
      <c r="A7" s="363" t="s">
        <v>169</v>
      </c>
      <c r="B7" s="286"/>
      <c r="C7" s="286"/>
      <c r="D7" s="286"/>
      <c r="E7" s="288"/>
      <c r="F7" s="361"/>
    </row>
    <row r="8" spans="1:6" ht="15.75">
      <c r="A8" s="360" t="s">
        <v>256</v>
      </c>
      <c r="B8" s="286"/>
      <c r="C8" s="286"/>
      <c r="D8" s="286"/>
      <c r="E8" s="288"/>
      <c r="F8" s="361"/>
    </row>
    <row r="9" spans="1:6" ht="15.75">
      <c r="A9" s="360" t="s">
        <v>172</v>
      </c>
      <c r="B9" s="286"/>
      <c r="C9" s="286"/>
      <c r="D9" s="286"/>
      <c r="E9" s="288"/>
      <c r="F9" s="361"/>
    </row>
    <row r="10" spans="1:6" ht="15.75">
      <c r="A10" s="360" t="s">
        <v>173</v>
      </c>
      <c r="B10" s="286"/>
      <c r="C10" s="286"/>
      <c r="D10" s="286"/>
      <c r="E10" s="288"/>
      <c r="F10" s="361"/>
    </row>
    <row r="11" spans="1:6" ht="16.5" thickBot="1">
      <c r="A11" s="364" t="s">
        <v>174</v>
      </c>
      <c r="B11" s="284"/>
      <c r="C11" s="284"/>
      <c r="D11" s="284"/>
      <c r="E11" s="285"/>
      <c r="F11" s="359"/>
    </row>
    <row r="12" spans="1:6" ht="16.5" thickBot="1">
      <c r="A12" s="365"/>
      <c r="B12" s="286"/>
      <c r="C12" s="286"/>
      <c r="D12" s="286"/>
      <c r="E12" s="288"/>
      <c r="F12" s="361"/>
    </row>
    <row r="13" spans="1:6" ht="16.5" thickBot="1">
      <c r="A13" s="366" t="s">
        <v>52</v>
      </c>
      <c r="B13" s="367"/>
      <c r="C13" s="367"/>
      <c r="D13" s="367"/>
      <c r="E13" s="368"/>
      <c r="F13" s="369"/>
    </row>
    <row r="14" ht="14.25" thickBot="1" thickTop="1"/>
    <row r="15" spans="1:15" ht="13.5" thickBot="1">
      <c r="A15" s="626" t="s">
        <v>39</v>
      </c>
      <c r="B15" s="289"/>
      <c r="C15" s="736" t="s">
        <v>98</v>
      </c>
      <c r="D15" s="737"/>
      <c r="E15" s="736" t="s">
        <v>99</v>
      </c>
      <c r="F15" s="737"/>
      <c r="H15" s="290" t="s">
        <v>98</v>
      </c>
      <c r="I15" s="291"/>
      <c r="M15" s="292"/>
      <c r="N15" s="290" t="s">
        <v>99</v>
      </c>
      <c r="O15" s="293"/>
    </row>
    <row r="16" spans="1:16" ht="13.5" thickBot="1">
      <c r="A16" s="294" t="s">
        <v>100</v>
      </c>
      <c r="B16" s="294" t="s">
        <v>101</v>
      </c>
      <c r="C16" s="294" t="s">
        <v>102</v>
      </c>
      <c r="D16" s="295" t="s">
        <v>103</v>
      </c>
      <c r="E16" s="294" t="s">
        <v>102</v>
      </c>
      <c r="F16" s="295" t="s">
        <v>103</v>
      </c>
      <c r="H16" s="626" t="s">
        <v>39</v>
      </c>
      <c r="I16" s="296" t="s">
        <v>104</v>
      </c>
      <c r="J16" s="293" t="s">
        <v>105</v>
      </c>
      <c r="M16" s="292"/>
      <c r="N16" s="626" t="s">
        <v>39</v>
      </c>
      <c r="O16" s="296" t="s">
        <v>104</v>
      </c>
      <c r="P16" s="293" t="s">
        <v>105</v>
      </c>
    </row>
    <row r="17" spans="1:18" ht="13.5" thickBot="1">
      <c r="A17" s="454" t="s">
        <v>136</v>
      </c>
      <c r="B17" s="297" t="s">
        <v>137</v>
      </c>
      <c r="C17" s="298"/>
      <c r="D17" s="299">
        <f>C17/2</f>
        <v>0</v>
      </c>
      <c r="E17" s="300"/>
      <c r="F17" s="299">
        <f>E17/2</f>
        <v>0</v>
      </c>
      <c r="H17" s="301" t="s">
        <v>108</v>
      </c>
      <c r="I17" s="302" t="s">
        <v>109</v>
      </c>
      <c r="J17" s="302" t="s">
        <v>110</v>
      </c>
      <c r="K17" s="303" t="s">
        <v>111</v>
      </c>
      <c r="L17" s="302" t="s">
        <v>112</v>
      </c>
      <c r="M17" s="292"/>
      <c r="N17" s="301" t="s">
        <v>108</v>
      </c>
      <c r="O17" s="302" t="s">
        <v>109</v>
      </c>
      <c r="P17" s="302" t="s">
        <v>110</v>
      </c>
      <c r="Q17" s="303" t="s">
        <v>111</v>
      </c>
      <c r="R17" s="302" t="s">
        <v>112</v>
      </c>
    </row>
    <row r="18" spans="1:18" ht="12.75">
      <c r="A18" s="455" t="s">
        <v>136</v>
      </c>
      <c r="B18" s="304" t="s">
        <v>139</v>
      </c>
      <c r="C18" s="305"/>
      <c r="D18" s="306">
        <f>C18</f>
        <v>0</v>
      </c>
      <c r="E18" s="307"/>
      <c r="F18" s="306">
        <f>E18</f>
        <v>0</v>
      </c>
      <c r="H18" s="459" t="s">
        <v>129</v>
      </c>
      <c r="I18" s="308">
        <f>D17+D18</f>
        <v>0</v>
      </c>
      <c r="J18" s="299">
        <v>4</v>
      </c>
      <c r="K18" s="299">
        <f aca="true" t="shared" si="0" ref="K18:K38">I18/J18</f>
        <v>0</v>
      </c>
      <c r="L18" s="309" t="e">
        <f aca="true" t="shared" si="1" ref="L18:L47">K18/K$49*1000</f>
        <v>#DIV/0!</v>
      </c>
      <c r="M18" s="292"/>
      <c r="N18" s="463" t="s">
        <v>129</v>
      </c>
      <c r="O18" s="310">
        <f>F17+F18</f>
        <v>0</v>
      </c>
      <c r="P18" s="308">
        <v>4</v>
      </c>
      <c r="Q18" s="299">
        <f aca="true" t="shared" si="2" ref="Q18:Q40">O18/P18</f>
        <v>0</v>
      </c>
      <c r="R18" s="309" t="e">
        <f aca="true" t="shared" si="3" ref="R18:R47">Q18/Q$49*1000</f>
        <v>#DIV/0!</v>
      </c>
    </row>
    <row r="19" spans="1:18" ht="12.75">
      <c r="A19" s="456" t="s">
        <v>115</v>
      </c>
      <c r="B19" s="304" t="s">
        <v>107</v>
      </c>
      <c r="C19" s="305"/>
      <c r="D19" s="306">
        <f>C19</f>
        <v>0</v>
      </c>
      <c r="E19" s="311"/>
      <c r="F19" s="306">
        <f>E19</f>
        <v>0</v>
      </c>
      <c r="H19" s="460" t="s">
        <v>115</v>
      </c>
      <c r="I19" s="312">
        <f>D19+D20</f>
        <v>0</v>
      </c>
      <c r="J19" s="306">
        <v>4</v>
      </c>
      <c r="K19" s="306">
        <f t="shared" si="0"/>
        <v>0</v>
      </c>
      <c r="L19" s="313" t="e">
        <f t="shared" si="1"/>
        <v>#DIV/0!</v>
      </c>
      <c r="M19" s="292"/>
      <c r="N19" s="393" t="s">
        <v>115</v>
      </c>
      <c r="O19" s="314">
        <f>F19+F20</f>
        <v>0</v>
      </c>
      <c r="P19" s="312">
        <v>4</v>
      </c>
      <c r="Q19" s="306">
        <f t="shared" si="2"/>
        <v>0</v>
      </c>
      <c r="R19" s="313" t="e">
        <f t="shared" si="3"/>
        <v>#DIV/0!</v>
      </c>
    </row>
    <row r="20" spans="1:18" ht="12.75">
      <c r="A20" s="456" t="s">
        <v>115</v>
      </c>
      <c r="B20" s="304" t="s">
        <v>116</v>
      </c>
      <c r="C20" s="305"/>
      <c r="D20" s="306">
        <f>C20*2</f>
        <v>0</v>
      </c>
      <c r="E20" s="311"/>
      <c r="F20" s="306">
        <f>E20*2</f>
        <v>0</v>
      </c>
      <c r="H20" s="460" t="s">
        <v>113</v>
      </c>
      <c r="I20" s="312">
        <f>D21</f>
        <v>0</v>
      </c>
      <c r="J20" s="306">
        <v>2</v>
      </c>
      <c r="K20" s="306">
        <f t="shared" si="0"/>
        <v>0</v>
      </c>
      <c r="L20" s="313" t="e">
        <f t="shared" si="1"/>
        <v>#DIV/0!</v>
      </c>
      <c r="M20" s="292"/>
      <c r="N20" s="393" t="s">
        <v>113</v>
      </c>
      <c r="O20" s="314">
        <f>F21</f>
        <v>0</v>
      </c>
      <c r="P20" s="312">
        <v>2</v>
      </c>
      <c r="Q20" s="306">
        <f t="shared" si="2"/>
        <v>0</v>
      </c>
      <c r="R20" s="313" t="e">
        <f t="shared" si="3"/>
        <v>#DIV/0!</v>
      </c>
    </row>
    <row r="21" spans="1:18" ht="12.75">
      <c r="A21" s="456" t="s">
        <v>113</v>
      </c>
      <c r="B21" s="304" t="s">
        <v>107</v>
      </c>
      <c r="C21" s="305"/>
      <c r="D21" s="306">
        <f>C21</f>
        <v>0</v>
      </c>
      <c r="E21" s="311"/>
      <c r="F21" s="306">
        <f>E21</f>
        <v>0</v>
      </c>
      <c r="H21" s="460" t="s">
        <v>114</v>
      </c>
      <c r="I21" s="312">
        <f>D22</f>
        <v>0</v>
      </c>
      <c r="J21" s="306">
        <v>6</v>
      </c>
      <c r="K21" s="306">
        <f t="shared" si="0"/>
        <v>0</v>
      </c>
      <c r="L21" s="313" t="e">
        <f t="shared" si="1"/>
        <v>#DIV/0!</v>
      </c>
      <c r="M21" s="292"/>
      <c r="N21" s="393" t="s">
        <v>114</v>
      </c>
      <c r="O21" s="314">
        <f>F22</f>
        <v>0</v>
      </c>
      <c r="P21" s="312">
        <v>6</v>
      </c>
      <c r="Q21" s="306">
        <f t="shared" si="2"/>
        <v>0</v>
      </c>
      <c r="R21" s="313" t="e">
        <f t="shared" si="3"/>
        <v>#DIV/0!</v>
      </c>
    </row>
    <row r="22" spans="1:18" ht="12.75">
      <c r="A22" s="456" t="s">
        <v>114</v>
      </c>
      <c r="B22" s="304" t="s">
        <v>107</v>
      </c>
      <c r="C22" s="305"/>
      <c r="D22" s="306">
        <f>C22</f>
        <v>0</v>
      </c>
      <c r="E22" s="311"/>
      <c r="F22" s="306">
        <f>E22</f>
        <v>0</v>
      </c>
      <c r="H22" s="460" t="s">
        <v>106</v>
      </c>
      <c r="I22" s="312">
        <f>D23</f>
        <v>0</v>
      </c>
      <c r="J22" s="306">
        <v>2</v>
      </c>
      <c r="K22" s="306">
        <f t="shared" si="0"/>
        <v>0</v>
      </c>
      <c r="L22" s="313" t="e">
        <f t="shared" si="1"/>
        <v>#DIV/0!</v>
      </c>
      <c r="M22" s="292"/>
      <c r="N22" s="393" t="s">
        <v>106</v>
      </c>
      <c r="O22" s="314">
        <f>F23</f>
        <v>0</v>
      </c>
      <c r="P22" s="312">
        <v>2</v>
      </c>
      <c r="Q22" s="306">
        <f t="shared" si="2"/>
        <v>0</v>
      </c>
      <c r="R22" s="313" t="e">
        <f t="shared" si="3"/>
        <v>#DIV/0!</v>
      </c>
    </row>
    <row r="23" spans="1:18" ht="12.75">
      <c r="A23" s="456" t="s">
        <v>106</v>
      </c>
      <c r="B23" s="304" t="s">
        <v>107</v>
      </c>
      <c r="C23" s="305"/>
      <c r="D23" s="306">
        <f>C23</f>
        <v>0</v>
      </c>
      <c r="E23" s="311"/>
      <c r="F23" s="306">
        <f>E23</f>
        <v>0</v>
      </c>
      <c r="H23" s="461" t="s">
        <v>119</v>
      </c>
      <c r="I23" s="312">
        <f>D24+D26</f>
        <v>0</v>
      </c>
      <c r="J23" s="306">
        <v>1</v>
      </c>
      <c r="K23" s="306">
        <f t="shared" si="0"/>
        <v>0</v>
      </c>
      <c r="L23" s="313" t="e">
        <f t="shared" si="1"/>
        <v>#DIV/0!</v>
      </c>
      <c r="M23" s="292"/>
      <c r="N23" s="464" t="s">
        <v>119</v>
      </c>
      <c r="O23" s="314">
        <f>F24+F26</f>
        <v>0</v>
      </c>
      <c r="P23" s="312">
        <v>1</v>
      </c>
      <c r="Q23" s="306">
        <f t="shared" si="2"/>
        <v>0</v>
      </c>
      <c r="R23" s="313" t="e">
        <f t="shared" si="3"/>
        <v>#DIV/0!</v>
      </c>
    </row>
    <row r="24" spans="1:18" ht="12.75">
      <c r="A24" s="455" t="s">
        <v>117</v>
      </c>
      <c r="B24" s="304" t="s">
        <v>118</v>
      </c>
      <c r="C24" s="305"/>
      <c r="D24" s="306">
        <f>C24/4</f>
        <v>0</v>
      </c>
      <c r="E24" s="311"/>
      <c r="F24" s="306">
        <f>E24/4</f>
        <v>0</v>
      </c>
      <c r="H24" s="461" t="s">
        <v>121</v>
      </c>
      <c r="I24" s="312">
        <f>D25</f>
        <v>0</v>
      </c>
      <c r="J24" s="306">
        <v>0.8</v>
      </c>
      <c r="K24" s="306">
        <f t="shared" si="0"/>
        <v>0</v>
      </c>
      <c r="L24" s="313" t="e">
        <f t="shared" si="1"/>
        <v>#DIV/0!</v>
      </c>
      <c r="M24" s="292"/>
      <c r="N24" s="464" t="s">
        <v>121</v>
      </c>
      <c r="O24" s="314">
        <f>F25</f>
        <v>0</v>
      </c>
      <c r="P24" s="312">
        <v>0.8</v>
      </c>
      <c r="Q24" s="306">
        <f t="shared" si="2"/>
        <v>0</v>
      </c>
      <c r="R24" s="313" t="e">
        <f t="shared" si="3"/>
        <v>#DIV/0!</v>
      </c>
    </row>
    <row r="25" spans="1:18" ht="12.75">
      <c r="A25" s="455" t="s">
        <v>117</v>
      </c>
      <c r="B25" s="304" t="s">
        <v>120</v>
      </c>
      <c r="C25" s="305"/>
      <c r="D25" s="306">
        <f>C25/5</f>
        <v>0</v>
      </c>
      <c r="E25" s="311"/>
      <c r="F25" s="306">
        <f>E25/5</f>
        <v>0</v>
      </c>
      <c r="H25" s="461" t="s">
        <v>135</v>
      </c>
      <c r="I25" s="312">
        <f>D27</f>
        <v>0</v>
      </c>
      <c r="J25" s="306">
        <v>1</v>
      </c>
      <c r="K25" s="306">
        <f t="shared" si="0"/>
        <v>0</v>
      </c>
      <c r="L25" s="313" t="e">
        <f t="shared" si="1"/>
        <v>#DIV/0!</v>
      </c>
      <c r="M25" s="292"/>
      <c r="N25" s="464" t="s">
        <v>135</v>
      </c>
      <c r="O25" s="314">
        <f>F27</f>
        <v>0</v>
      </c>
      <c r="P25" s="312">
        <v>1</v>
      </c>
      <c r="Q25" s="306">
        <f t="shared" si="2"/>
        <v>0</v>
      </c>
      <c r="R25" s="313" t="e">
        <f t="shared" si="3"/>
        <v>#DIV/0!</v>
      </c>
    </row>
    <row r="26" spans="1:18" ht="12.75">
      <c r="A26" s="455" t="s">
        <v>117</v>
      </c>
      <c r="B26" s="304" t="s">
        <v>122</v>
      </c>
      <c r="C26" s="305"/>
      <c r="D26" s="306">
        <f>C26/2</f>
        <v>0</v>
      </c>
      <c r="E26" s="311"/>
      <c r="F26" s="306">
        <f>E26/2</f>
        <v>0</v>
      </c>
      <c r="H26" s="461" t="s">
        <v>130</v>
      </c>
      <c r="I26" s="312">
        <f>D28+D29</f>
        <v>0</v>
      </c>
      <c r="J26" s="306">
        <v>2</v>
      </c>
      <c r="K26" s="306">
        <f t="shared" si="0"/>
        <v>0</v>
      </c>
      <c r="L26" s="313" t="e">
        <f t="shared" si="1"/>
        <v>#DIV/0!</v>
      </c>
      <c r="M26" s="292"/>
      <c r="N26" s="464" t="s">
        <v>130</v>
      </c>
      <c r="O26" s="314">
        <f>F28+F29</f>
        <v>0</v>
      </c>
      <c r="P26" s="312">
        <v>2</v>
      </c>
      <c r="Q26" s="306">
        <f t="shared" si="2"/>
        <v>0</v>
      </c>
      <c r="R26" s="313" t="e">
        <f t="shared" si="3"/>
        <v>#DIV/0!</v>
      </c>
    </row>
    <row r="27" spans="1:18" ht="12.75">
      <c r="A27" s="455" t="s">
        <v>135</v>
      </c>
      <c r="B27" s="304" t="s">
        <v>107</v>
      </c>
      <c r="C27" s="305"/>
      <c r="D27" s="306">
        <f>C27</f>
        <v>0</v>
      </c>
      <c r="E27" s="311"/>
      <c r="F27" s="306">
        <f>E27</f>
        <v>0</v>
      </c>
      <c r="H27" s="461" t="s">
        <v>123</v>
      </c>
      <c r="I27" s="312">
        <f>D32+D33</f>
        <v>0</v>
      </c>
      <c r="J27" s="306">
        <v>0.5</v>
      </c>
      <c r="K27" s="306">
        <f t="shared" si="0"/>
        <v>0</v>
      </c>
      <c r="L27" s="313" t="e">
        <f t="shared" si="1"/>
        <v>#DIV/0!</v>
      </c>
      <c r="M27" s="292"/>
      <c r="N27" s="464" t="s">
        <v>123</v>
      </c>
      <c r="O27" s="314">
        <f>F32+F33</f>
        <v>0</v>
      </c>
      <c r="P27" s="312">
        <v>0.5</v>
      </c>
      <c r="Q27" s="306">
        <f t="shared" si="2"/>
        <v>0</v>
      </c>
      <c r="R27" s="313" t="e">
        <f t="shared" si="3"/>
        <v>#DIV/0!</v>
      </c>
    </row>
    <row r="28" spans="1:18" ht="12.75">
      <c r="A28" s="455" t="s">
        <v>130</v>
      </c>
      <c r="B28" s="304" t="s">
        <v>125</v>
      </c>
      <c r="C28" s="305"/>
      <c r="D28" s="306">
        <f>C28/4</f>
        <v>0</v>
      </c>
      <c r="E28" s="311"/>
      <c r="F28" s="306">
        <f>E28/4</f>
        <v>0</v>
      </c>
      <c r="H28" s="461" t="s">
        <v>126</v>
      </c>
      <c r="I28" s="312">
        <f>D30+D31</f>
        <v>0</v>
      </c>
      <c r="J28" s="306">
        <v>0.5</v>
      </c>
      <c r="K28" s="306">
        <f t="shared" si="0"/>
        <v>0</v>
      </c>
      <c r="L28" s="313" t="e">
        <f t="shared" si="1"/>
        <v>#DIV/0!</v>
      </c>
      <c r="M28" s="292"/>
      <c r="N28" s="464" t="s">
        <v>126</v>
      </c>
      <c r="O28" s="314">
        <f>F30+F31</f>
        <v>0</v>
      </c>
      <c r="P28" s="312">
        <v>0.5</v>
      </c>
      <c r="Q28" s="306">
        <f t="shared" si="2"/>
        <v>0</v>
      </c>
      <c r="R28" s="313" t="e">
        <f t="shared" si="3"/>
        <v>#DIV/0!</v>
      </c>
    </row>
    <row r="29" spans="1:18" ht="12.75">
      <c r="A29" s="455" t="s">
        <v>130</v>
      </c>
      <c r="B29" s="304" t="s">
        <v>127</v>
      </c>
      <c r="C29" s="305"/>
      <c r="D29" s="306">
        <f>C29/2</f>
        <v>0</v>
      </c>
      <c r="E29" s="311"/>
      <c r="F29" s="306">
        <f>E29/2</f>
        <v>0</v>
      </c>
      <c r="H29" s="461" t="s">
        <v>165</v>
      </c>
      <c r="I29" s="312">
        <f>D35</f>
        <v>0</v>
      </c>
      <c r="J29" s="306">
        <v>1.2</v>
      </c>
      <c r="K29" s="306">
        <f t="shared" si="0"/>
        <v>0</v>
      </c>
      <c r="L29" s="313" t="e">
        <f t="shared" si="1"/>
        <v>#DIV/0!</v>
      </c>
      <c r="M29" s="292"/>
      <c r="N29" s="464" t="s">
        <v>165</v>
      </c>
      <c r="O29" s="314">
        <f>F35</f>
        <v>0</v>
      </c>
      <c r="P29" s="312">
        <v>1.2</v>
      </c>
      <c r="Q29" s="306">
        <f t="shared" si="2"/>
        <v>0</v>
      </c>
      <c r="R29" s="313" t="e">
        <f t="shared" si="3"/>
        <v>#DIV/0!</v>
      </c>
    </row>
    <row r="30" spans="1:18" ht="12.75">
      <c r="A30" s="455" t="s">
        <v>124</v>
      </c>
      <c r="B30" s="304" t="s">
        <v>125</v>
      </c>
      <c r="C30" s="305"/>
      <c r="D30" s="306">
        <f>C30/4</f>
        <v>0</v>
      </c>
      <c r="E30" s="311"/>
      <c r="F30" s="306">
        <f>E30/4</f>
        <v>0</v>
      </c>
      <c r="H30" s="461" t="s">
        <v>166</v>
      </c>
      <c r="I30" s="312">
        <f>D34</f>
        <v>0</v>
      </c>
      <c r="J30" s="306">
        <v>1.2</v>
      </c>
      <c r="K30" s="306">
        <f t="shared" si="0"/>
        <v>0</v>
      </c>
      <c r="L30" s="313" t="e">
        <f t="shared" si="1"/>
        <v>#DIV/0!</v>
      </c>
      <c r="M30" s="292"/>
      <c r="N30" s="464" t="s">
        <v>166</v>
      </c>
      <c r="O30" s="314">
        <f>F34</f>
        <v>0</v>
      </c>
      <c r="P30" s="312">
        <v>1.2</v>
      </c>
      <c r="Q30" s="306">
        <f t="shared" si="2"/>
        <v>0</v>
      </c>
      <c r="R30" s="313" t="e">
        <f t="shared" si="3"/>
        <v>#DIV/0!</v>
      </c>
    </row>
    <row r="31" spans="1:18" ht="12.75">
      <c r="A31" s="455" t="s">
        <v>124</v>
      </c>
      <c r="B31" s="304" t="s">
        <v>127</v>
      </c>
      <c r="C31" s="305"/>
      <c r="D31" s="306">
        <f>C31/2</f>
        <v>0</v>
      </c>
      <c r="E31" s="311"/>
      <c r="F31" s="306">
        <f>E31/2</f>
        <v>0</v>
      </c>
      <c r="H31" s="461" t="s">
        <v>133</v>
      </c>
      <c r="I31" s="312">
        <f>D36+D37</f>
        <v>0</v>
      </c>
      <c r="J31" s="306">
        <v>3</v>
      </c>
      <c r="K31" s="306">
        <f t="shared" si="0"/>
        <v>0</v>
      </c>
      <c r="L31" s="313" t="e">
        <f t="shared" si="1"/>
        <v>#DIV/0!</v>
      </c>
      <c r="M31" s="292"/>
      <c r="N31" s="464" t="s">
        <v>133</v>
      </c>
      <c r="O31" s="314">
        <f>F36+F37</f>
        <v>0</v>
      </c>
      <c r="P31" s="312">
        <v>3</v>
      </c>
      <c r="Q31" s="306">
        <f t="shared" si="2"/>
        <v>0</v>
      </c>
      <c r="R31" s="313" t="e">
        <f t="shared" si="3"/>
        <v>#DIV/0!</v>
      </c>
    </row>
    <row r="32" spans="1:18" ht="12.75">
      <c r="A32" s="455" t="s">
        <v>124</v>
      </c>
      <c r="B32" s="304" t="s">
        <v>118</v>
      </c>
      <c r="C32" s="305"/>
      <c r="D32" s="306">
        <f>C32/4</f>
        <v>0</v>
      </c>
      <c r="E32" s="311"/>
      <c r="F32" s="306">
        <f>E32/4</f>
        <v>0</v>
      </c>
      <c r="H32" s="461" t="s">
        <v>167</v>
      </c>
      <c r="I32" s="312">
        <f>D39</f>
        <v>0</v>
      </c>
      <c r="J32" s="306">
        <v>0.4</v>
      </c>
      <c r="K32" s="306">
        <f t="shared" si="0"/>
        <v>0</v>
      </c>
      <c r="L32" s="313" t="e">
        <f t="shared" si="1"/>
        <v>#DIV/0!</v>
      </c>
      <c r="M32" s="292"/>
      <c r="N32" s="464" t="s">
        <v>167</v>
      </c>
      <c r="O32" s="314">
        <f>F39</f>
        <v>0</v>
      </c>
      <c r="P32" s="312">
        <v>0.4</v>
      </c>
      <c r="Q32" s="306">
        <f t="shared" si="2"/>
        <v>0</v>
      </c>
      <c r="R32" s="313" t="e">
        <f t="shared" si="3"/>
        <v>#DIV/0!</v>
      </c>
    </row>
    <row r="33" spans="1:18" ht="12.75">
      <c r="A33" s="455" t="s">
        <v>124</v>
      </c>
      <c r="B33" s="304" t="s">
        <v>122</v>
      </c>
      <c r="C33" s="305"/>
      <c r="D33" s="306">
        <f>C33/2</f>
        <v>0</v>
      </c>
      <c r="E33" s="311"/>
      <c r="F33" s="306">
        <f>E33/2</f>
        <v>0</v>
      </c>
      <c r="H33" s="461" t="s">
        <v>168</v>
      </c>
      <c r="I33" s="312">
        <f>D38</f>
        <v>0</v>
      </c>
      <c r="J33" s="306">
        <v>0.4</v>
      </c>
      <c r="K33" s="306">
        <f t="shared" si="0"/>
        <v>0</v>
      </c>
      <c r="L33" s="313" t="e">
        <f t="shared" si="1"/>
        <v>#DIV/0!</v>
      </c>
      <c r="M33" s="292"/>
      <c r="N33" s="464" t="s">
        <v>168</v>
      </c>
      <c r="O33" s="314">
        <f>F38</f>
        <v>0</v>
      </c>
      <c r="P33" s="312">
        <v>0.4</v>
      </c>
      <c r="Q33" s="306">
        <f t="shared" si="2"/>
        <v>0</v>
      </c>
      <c r="R33" s="313" t="e">
        <f t="shared" si="3"/>
        <v>#DIV/0!</v>
      </c>
    </row>
    <row r="34" spans="1:18" ht="12.75">
      <c r="A34" s="455" t="s">
        <v>159</v>
      </c>
      <c r="B34" s="304" t="s">
        <v>161</v>
      </c>
      <c r="C34" s="305"/>
      <c r="D34" s="306">
        <f>C34/1.67</f>
        <v>0</v>
      </c>
      <c r="E34" s="311"/>
      <c r="F34" s="306">
        <f>E34/1.67</f>
        <v>0</v>
      </c>
      <c r="H34" s="461" t="s">
        <v>128</v>
      </c>
      <c r="I34" s="312">
        <f>D40+D41</f>
        <v>0</v>
      </c>
      <c r="J34" s="306">
        <v>12</v>
      </c>
      <c r="K34" s="306">
        <f t="shared" si="0"/>
        <v>0</v>
      </c>
      <c r="L34" s="313" t="e">
        <f t="shared" si="1"/>
        <v>#DIV/0!</v>
      </c>
      <c r="M34" s="292"/>
      <c r="N34" s="464" t="s">
        <v>128</v>
      </c>
      <c r="O34" s="314">
        <f>F40+F41</f>
        <v>0</v>
      </c>
      <c r="P34" s="312">
        <v>12</v>
      </c>
      <c r="Q34" s="306">
        <f t="shared" si="2"/>
        <v>0</v>
      </c>
      <c r="R34" s="313" t="e">
        <f t="shared" si="3"/>
        <v>#DIV/0!</v>
      </c>
    </row>
    <row r="35" spans="1:18" ht="12.75">
      <c r="A35" s="455" t="s">
        <v>159</v>
      </c>
      <c r="B35" s="304" t="s">
        <v>160</v>
      </c>
      <c r="C35" s="305"/>
      <c r="D35" s="306">
        <f>C35/1.67</f>
        <v>0</v>
      </c>
      <c r="E35" s="311"/>
      <c r="F35" s="306">
        <f>E35/1.67</f>
        <v>0</v>
      </c>
      <c r="H35" s="461" t="s">
        <v>141</v>
      </c>
      <c r="I35" s="312">
        <f>D42</f>
        <v>0</v>
      </c>
      <c r="J35" s="306">
        <v>0.2</v>
      </c>
      <c r="K35" s="306">
        <f t="shared" si="0"/>
        <v>0</v>
      </c>
      <c r="L35" s="313" t="e">
        <f t="shared" si="1"/>
        <v>#DIV/0!</v>
      </c>
      <c r="M35" s="292"/>
      <c r="N35" s="464" t="s">
        <v>141</v>
      </c>
      <c r="O35" s="314">
        <f>F42</f>
        <v>0</v>
      </c>
      <c r="P35" s="312">
        <v>0.2</v>
      </c>
      <c r="Q35" s="306">
        <f t="shared" si="2"/>
        <v>0</v>
      </c>
      <c r="R35" s="313" t="e">
        <f t="shared" si="3"/>
        <v>#DIV/0!</v>
      </c>
    </row>
    <row r="36" spans="1:18" ht="12.75">
      <c r="A36" s="455" t="s">
        <v>133</v>
      </c>
      <c r="B36" s="304" t="s">
        <v>127</v>
      </c>
      <c r="C36" s="305"/>
      <c r="D36" s="306">
        <f>C36/2</f>
        <v>0</v>
      </c>
      <c r="E36" s="311"/>
      <c r="F36" s="306">
        <f>E36/2</f>
        <v>0</v>
      </c>
      <c r="H36" s="461" t="s">
        <v>142</v>
      </c>
      <c r="I36" s="312">
        <f>D43+D44</f>
        <v>0</v>
      </c>
      <c r="J36" s="306">
        <v>0.3</v>
      </c>
      <c r="K36" s="306">
        <f t="shared" si="0"/>
        <v>0</v>
      </c>
      <c r="L36" s="313" t="e">
        <f t="shared" si="1"/>
        <v>#DIV/0!</v>
      </c>
      <c r="M36" s="292"/>
      <c r="N36" s="464" t="s">
        <v>142</v>
      </c>
      <c r="O36" s="314">
        <f>F43+F44</f>
        <v>0</v>
      </c>
      <c r="P36" s="312">
        <v>0.3</v>
      </c>
      <c r="Q36" s="306">
        <f>O36/P36</f>
        <v>0</v>
      </c>
      <c r="R36" s="313" t="e">
        <f t="shared" si="3"/>
        <v>#DIV/0!</v>
      </c>
    </row>
    <row r="37" spans="1:18" ht="12.75">
      <c r="A37" s="455" t="s">
        <v>133</v>
      </c>
      <c r="B37" s="304" t="s">
        <v>107</v>
      </c>
      <c r="C37" s="305"/>
      <c r="D37" s="306">
        <f>C37</f>
        <v>0</v>
      </c>
      <c r="E37" s="311"/>
      <c r="F37" s="306">
        <f>E37</f>
        <v>0</v>
      </c>
      <c r="H37" s="461" t="s">
        <v>140</v>
      </c>
      <c r="I37" s="312">
        <f>D45+D46</f>
        <v>0</v>
      </c>
      <c r="J37" s="306">
        <v>0.4</v>
      </c>
      <c r="K37" s="306">
        <f t="shared" si="0"/>
        <v>0</v>
      </c>
      <c r="L37" s="313" t="e">
        <f t="shared" si="1"/>
        <v>#DIV/0!</v>
      </c>
      <c r="M37" s="292"/>
      <c r="N37" s="464" t="s">
        <v>140</v>
      </c>
      <c r="O37" s="314">
        <f>F45+F46</f>
        <v>0</v>
      </c>
      <c r="P37" s="312">
        <v>0.4</v>
      </c>
      <c r="Q37" s="306">
        <f t="shared" si="2"/>
        <v>0</v>
      </c>
      <c r="R37" s="313" t="e">
        <f t="shared" si="3"/>
        <v>#DIV/0!</v>
      </c>
    </row>
    <row r="38" spans="1:18" ht="12.75">
      <c r="A38" s="455" t="s">
        <v>162</v>
      </c>
      <c r="B38" s="304" t="s">
        <v>164</v>
      </c>
      <c r="C38" s="305"/>
      <c r="D38" s="306">
        <f>C38/2.5</f>
        <v>0</v>
      </c>
      <c r="E38" s="311"/>
      <c r="F38" s="306">
        <f>E38/2.5</f>
        <v>0</v>
      </c>
      <c r="H38" s="461" t="s">
        <v>138</v>
      </c>
      <c r="I38" s="312">
        <f>D47+D48</f>
        <v>0</v>
      </c>
      <c r="J38" s="306">
        <v>2</v>
      </c>
      <c r="K38" s="306">
        <f t="shared" si="0"/>
        <v>0</v>
      </c>
      <c r="L38" s="313" t="e">
        <f t="shared" si="1"/>
        <v>#DIV/0!</v>
      </c>
      <c r="M38" s="292"/>
      <c r="N38" s="464" t="s">
        <v>138</v>
      </c>
      <c r="O38" s="314">
        <f>F47+F48</f>
        <v>0</v>
      </c>
      <c r="P38" s="312">
        <v>2</v>
      </c>
      <c r="Q38" s="306">
        <f t="shared" si="2"/>
        <v>0</v>
      </c>
      <c r="R38" s="313" t="e">
        <f t="shared" si="3"/>
        <v>#DIV/0!</v>
      </c>
    </row>
    <row r="39" spans="1:18" ht="12.75">
      <c r="A39" s="455" t="s">
        <v>162</v>
      </c>
      <c r="B39" s="304" t="s">
        <v>163</v>
      </c>
      <c r="C39" s="305"/>
      <c r="D39" s="306">
        <f>C39/2.5</f>
        <v>0</v>
      </c>
      <c r="E39" s="311"/>
      <c r="F39" s="306">
        <f>E39/2.5</f>
        <v>0</v>
      </c>
      <c r="H39" s="393" t="s">
        <v>293</v>
      </c>
      <c r="I39" s="393">
        <f>D49</f>
        <v>0</v>
      </c>
      <c r="J39" s="393">
        <v>0.5</v>
      </c>
      <c r="K39" s="393">
        <f aca="true" t="shared" si="4" ref="K39:K47">I39/J39</f>
        <v>0</v>
      </c>
      <c r="L39" s="393" t="e">
        <f t="shared" si="1"/>
        <v>#DIV/0!</v>
      </c>
      <c r="M39" s="394"/>
      <c r="N39" s="393" t="s">
        <v>293</v>
      </c>
      <c r="O39" s="393">
        <f>F49</f>
        <v>0</v>
      </c>
      <c r="P39" s="393">
        <v>0.5</v>
      </c>
      <c r="Q39" s="393">
        <f t="shared" si="2"/>
        <v>0</v>
      </c>
      <c r="R39" s="393" t="e">
        <f t="shared" si="3"/>
        <v>#DIV/0!</v>
      </c>
    </row>
    <row r="40" spans="1:18" ht="12.75">
      <c r="A40" s="455" t="s">
        <v>131</v>
      </c>
      <c r="B40" s="304" t="s">
        <v>132</v>
      </c>
      <c r="C40" s="305"/>
      <c r="D40" s="306">
        <f>C40*4</f>
        <v>0</v>
      </c>
      <c r="E40" s="311"/>
      <c r="F40" s="306">
        <f>E40*4</f>
        <v>0</v>
      </c>
      <c r="H40" s="393" t="s">
        <v>294</v>
      </c>
      <c r="I40" s="393">
        <f>D50</f>
        <v>0</v>
      </c>
      <c r="J40" s="393">
        <v>0.1</v>
      </c>
      <c r="K40" s="393">
        <f t="shared" si="4"/>
        <v>0</v>
      </c>
      <c r="L40" s="393" t="e">
        <f t="shared" si="1"/>
        <v>#DIV/0!</v>
      </c>
      <c r="M40" s="394"/>
      <c r="N40" s="393" t="s">
        <v>294</v>
      </c>
      <c r="O40" s="393">
        <f>F50</f>
        <v>0</v>
      </c>
      <c r="P40" s="393">
        <v>0.1</v>
      </c>
      <c r="Q40" s="393">
        <f t="shared" si="2"/>
        <v>0</v>
      </c>
      <c r="R40" s="393" t="e">
        <f t="shared" si="3"/>
        <v>#DIV/0!</v>
      </c>
    </row>
    <row r="41" spans="1:18" ht="12.75">
      <c r="A41" s="455" t="s">
        <v>131</v>
      </c>
      <c r="B41" s="304" t="s">
        <v>134</v>
      </c>
      <c r="C41" s="305"/>
      <c r="D41" s="306">
        <f>C41*2</f>
        <v>0</v>
      </c>
      <c r="E41" s="311"/>
      <c r="F41" s="306">
        <f>E41*2</f>
        <v>0</v>
      </c>
      <c r="H41" s="460" t="s">
        <v>257</v>
      </c>
      <c r="I41" s="312">
        <f>D51</f>
        <v>0</v>
      </c>
      <c r="J41" s="306">
        <v>0.04</v>
      </c>
      <c r="K41" s="306">
        <f t="shared" si="4"/>
        <v>0</v>
      </c>
      <c r="L41" s="313" t="e">
        <f t="shared" si="1"/>
        <v>#DIV/0!</v>
      </c>
      <c r="M41" s="292"/>
      <c r="N41" s="393" t="s">
        <v>257</v>
      </c>
      <c r="O41" s="314">
        <f>F51</f>
        <v>0</v>
      </c>
      <c r="P41" s="306">
        <v>0.04</v>
      </c>
      <c r="Q41" s="306">
        <f aca="true" t="shared" si="5" ref="Q41:Q47">O41/P41</f>
        <v>0</v>
      </c>
      <c r="R41" s="313" t="e">
        <f t="shared" si="3"/>
        <v>#DIV/0!</v>
      </c>
    </row>
    <row r="42" spans="1:18" ht="12.75">
      <c r="A42" s="455" t="s">
        <v>141</v>
      </c>
      <c r="B42" s="304" t="s">
        <v>145</v>
      </c>
      <c r="C42" s="305"/>
      <c r="D42" s="306">
        <f>C42/20</f>
        <v>0</v>
      </c>
      <c r="E42" s="311"/>
      <c r="F42" s="306">
        <f>E42/20</f>
        <v>0</v>
      </c>
      <c r="H42" s="460" t="s">
        <v>258</v>
      </c>
      <c r="I42" s="312">
        <f>D52</f>
        <v>0</v>
      </c>
      <c r="J42" s="306">
        <v>0.21</v>
      </c>
      <c r="K42" s="306">
        <f t="shared" si="4"/>
        <v>0</v>
      </c>
      <c r="L42" s="313" t="e">
        <f t="shared" si="1"/>
        <v>#DIV/0!</v>
      </c>
      <c r="M42" s="292"/>
      <c r="N42" s="393" t="s">
        <v>258</v>
      </c>
      <c r="O42" s="314">
        <f>F52</f>
        <v>0</v>
      </c>
      <c r="P42" s="306">
        <v>0.21</v>
      </c>
      <c r="Q42" s="306">
        <f t="shared" si="5"/>
        <v>0</v>
      </c>
      <c r="R42" s="313" t="e">
        <f t="shared" si="3"/>
        <v>#DIV/0!</v>
      </c>
    </row>
    <row r="43" spans="1:18" ht="12.75">
      <c r="A43" s="455" t="s">
        <v>142</v>
      </c>
      <c r="B43" s="304" t="s">
        <v>261</v>
      </c>
      <c r="C43" s="305"/>
      <c r="D43" s="306">
        <f>C43/30</f>
        <v>0</v>
      </c>
      <c r="E43" s="311"/>
      <c r="F43" s="306">
        <f>E43/30</f>
        <v>0</v>
      </c>
      <c r="H43" s="460" t="s">
        <v>259</v>
      </c>
      <c r="I43" s="312">
        <f>D53</f>
        <v>0</v>
      </c>
      <c r="J43" s="306">
        <v>0.1</v>
      </c>
      <c r="K43" s="306">
        <f t="shared" si="4"/>
        <v>0</v>
      </c>
      <c r="L43" s="313" t="e">
        <f t="shared" si="1"/>
        <v>#DIV/0!</v>
      </c>
      <c r="M43" s="292"/>
      <c r="N43" s="393" t="s">
        <v>259</v>
      </c>
      <c r="O43" s="314">
        <f>F53</f>
        <v>0</v>
      </c>
      <c r="P43" s="306">
        <v>0.1</v>
      </c>
      <c r="Q43" s="306">
        <f t="shared" si="5"/>
        <v>0</v>
      </c>
      <c r="R43" s="313" t="e">
        <f t="shared" si="3"/>
        <v>#DIV/0!</v>
      </c>
    </row>
    <row r="44" spans="1:18" ht="12.75">
      <c r="A44" s="455" t="s">
        <v>142</v>
      </c>
      <c r="B44" s="304" t="s">
        <v>263</v>
      </c>
      <c r="C44" s="305"/>
      <c r="D44" s="306">
        <f>C44/6.67</f>
        <v>0</v>
      </c>
      <c r="E44" s="311"/>
      <c r="F44" s="306">
        <f>E44/6.67</f>
        <v>0</v>
      </c>
      <c r="H44" s="460" t="s">
        <v>260</v>
      </c>
      <c r="I44" s="312">
        <f>D54+D55</f>
        <v>0</v>
      </c>
      <c r="J44" s="306">
        <v>0.05</v>
      </c>
      <c r="K44" s="306">
        <f t="shared" si="4"/>
        <v>0</v>
      </c>
      <c r="L44" s="313" t="e">
        <f t="shared" si="1"/>
        <v>#DIV/0!</v>
      </c>
      <c r="M44" s="292"/>
      <c r="N44" s="393" t="s">
        <v>260</v>
      </c>
      <c r="O44" s="314">
        <f>F54+F55</f>
        <v>0</v>
      </c>
      <c r="P44" s="306">
        <v>0.05</v>
      </c>
      <c r="Q44" s="306">
        <f t="shared" si="5"/>
        <v>0</v>
      </c>
      <c r="R44" s="313" t="e">
        <f t="shared" si="3"/>
        <v>#DIV/0!</v>
      </c>
    </row>
    <row r="45" spans="1:18" ht="12.75">
      <c r="A45" s="455" t="s">
        <v>140</v>
      </c>
      <c r="B45" s="304" t="s">
        <v>120</v>
      </c>
      <c r="C45" s="305"/>
      <c r="D45" s="306">
        <f>C45/5</f>
        <v>0</v>
      </c>
      <c r="E45" s="311"/>
      <c r="F45" s="306">
        <f>E45/5</f>
        <v>0</v>
      </c>
      <c r="H45" s="460" t="s">
        <v>262</v>
      </c>
      <c r="I45" s="312">
        <f>D56</f>
        <v>0</v>
      </c>
      <c r="J45" s="306">
        <v>0.2</v>
      </c>
      <c r="K45" s="306">
        <f t="shared" si="4"/>
        <v>0</v>
      </c>
      <c r="L45" s="313" t="e">
        <f t="shared" si="1"/>
        <v>#DIV/0!</v>
      </c>
      <c r="M45" s="292"/>
      <c r="N45" s="393" t="s">
        <v>262</v>
      </c>
      <c r="O45" s="314">
        <f>F56</f>
        <v>0</v>
      </c>
      <c r="P45" s="306">
        <v>0.2</v>
      </c>
      <c r="Q45" s="306">
        <f t="shared" si="5"/>
        <v>0</v>
      </c>
      <c r="R45" s="313" t="e">
        <f t="shared" si="3"/>
        <v>#DIV/0!</v>
      </c>
    </row>
    <row r="46" spans="1:18" ht="12.75">
      <c r="A46" s="455" t="s">
        <v>140</v>
      </c>
      <c r="B46" s="304" t="s">
        <v>144</v>
      </c>
      <c r="C46" s="305"/>
      <c r="D46" s="306">
        <f>C46/2.5</f>
        <v>0</v>
      </c>
      <c r="E46" s="311"/>
      <c r="F46" s="306">
        <f>E46/2.5</f>
        <v>0</v>
      </c>
      <c r="H46" s="460" t="s">
        <v>264</v>
      </c>
      <c r="I46" s="312">
        <f>D57</f>
        <v>0</v>
      </c>
      <c r="J46" s="306">
        <v>0.1</v>
      </c>
      <c r="K46" s="306">
        <f t="shared" si="4"/>
        <v>0</v>
      </c>
      <c r="L46" s="313" t="e">
        <f t="shared" si="1"/>
        <v>#DIV/0!</v>
      </c>
      <c r="M46" s="292"/>
      <c r="N46" s="393" t="s">
        <v>264</v>
      </c>
      <c r="O46" s="314">
        <f>F57</f>
        <v>0</v>
      </c>
      <c r="P46" s="306">
        <v>0.1</v>
      </c>
      <c r="Q46" s="306">
        <f t="shared" si="5"/>
        <v>0</v>
      </c>
      <c r="R46" s="313" t="e">
        <f t="shared" si="3"/>
        <v>#DIV/0!</v>
      </c>
    </row>
    <row r="47" spans="1:18" ht="13.5" thickBot="1">
      <c r="A47" s="455" t="s">
        <v>138</v>
      </c>
      <c r="B47" s="304" t="s">
        <v>127</v>
      </c>
      <c r="C47" s="305"/>
      <c r="D47" s="306">
        <f>C47/2</f>
        <v>0</v>
      </c>
      <c r="E47" s="311"/>
      <c r="F47" s="306">
        <f>E47/2</f>
        <v>0</v>
      </c>
      <c r="H47" s="462" t="s">
        <v>265</v>
      </c>
      <c r="I47" s="315">
        <f>D58</f>
        <v>0</v>
      </c>
      <c r="J47" s="316">
        <v>0.4</v>
      </c>
      <c r="K47" s="316">
        <f t="shared" si="4"/>
        <v>0</v>
      </c>
      <c r="L47" s="333" t="e">
        <f t="shared" si="1"/>
        <v>#DIV/0!</v>
      </c>
      <c r="M47" s="292"/>
      <c r="N47" s="465" t="s">
        <v>265</v>
      </c>
      <c r="O47" s="317">
        <f>F58</f>
        <v>0</v>
      </c>
      <c r="P47" s="316">
        <v>0.4</v>
      </c>
      <c r="Q47" s="316">
        <f t="shared" si="5"/>
        <v>0</v>
      </c>
      <c r="R47" s="333" t="e">
        <f t="shared" si="3"/>
        <v>#DIV/0!</v>
      </c>
    </row>
    <row r="48" spans="1:12" ht="13.5" thickBot="1">
      <c r="A48" s="457" t="s">
        <v>138</v>
      </c>
      <c r="B48" s="320" t="s">
        <v>107</v>
      </c>
      <c r="C48" s="321"/>
      <c r="D48" s="322">
        <f>C48</f>
        <v>0</v>
      </c>
      <c r="E48" s="323"/>
      <c r="F48" s="322">
        <f>E48</f>
        <v>0</v>
      </c>
      <c r="I48" s="318"/>
      <c r="J48" s="318"/>
      <c r="K48" s="318"/>
      <c r="L48" s="318"/>
    </row>
    <row r="49" spans="1:17" ht="13.5" thickBot="1">
      <c r="A49" s="455" t="s">
        <v>293</v>
      </c>
      <c r="B49" s="392" t="s">
        <v>127</v>
      </c>
      <c r="C49" s="321"/>
      <c r="D49" s="322">
        <f>C49/2</f>
        <v>0</v>
      </c>
      <c r="E49" s="323"/>
      <c r="F49" s="322">
        <f>E49/2</f>
        <v>0</v>
      </c>
      <c r="J49" s="278" t="s">
        <v>143</v>
      </c>
      <c r="K49" s="488">
        <f>SUM('Plan2 - UTI'!I28:I31)</f>
        <v>0</v>
      </c>
      <c r="P49" s="278" t="s">
        <v>143</v>
      </c>
      <c r="Q49" s="319">
        <f>'Plan2 - UTI'!I32</f>
        <v>0</v>
      </c>
    </row>
    <row r="50" spans="1:17" ht="12.75">
      <c r="A50" s="455" t="s">
        <v>294</v>
      </c>
      <c r="B50" s="392" t="s">
        <v>295</v>
      </c>
      <c r="C50" s="321"/>
      <c r="D50" s="322">
        <f>C50/20</f>
        <v>0</v>
      </c>
      <c r="E50" s="323"/>
      <c r="F50" s="322">
        <f>E50/20</f>
        <v>0</v>
      </c>
      <c r="K50" s="289"/>
      <c r="Q50" s="289"/>
    </row>
    <row r="51" spans="1:17" ht="12.75">
      <c r="A51" s="456" t="s">
        <v>257</v>
      </c>
      <c r="B51" s="304" t="s">
        <v>266</v>
      </c>
      <c r="C51" s="305"/>
      <c r="D51" s="306">
        <f>C51/20</f>
        <v>0</v>
      </c>
      <c r="E51" s="311"/>
      <c r="F51" s="306">
        <f>E51/20</f>
        <v>0</v>
      </c>
      <c r="K51" s="289"/>
      <c r="Q51" s="289"/>
    </row>
    <row r="52" spans="1:17" ht="12.75">
      <c r="A52" s="456" t="s">
        <v>258</v>
      </c>
      <c r="B52" s="304" t="s">
        <v>266</v>
      </c>
      <c r="C52" s="305"/>
      <c r="D52" s="306">
        <f>C52/20</f>
        <v>0</v>
      </c>
      <c r="E52" s="311"/>
      <c r="F52" s="306">
        <f>E52/20</f>
        <v>0</v>
      </c>
      <c r="K52" s="289"/>
      <c r="Q52" s="289"/>
    </row>
    <row r="53" spans="1:17" ht="12.75">
      <c r="A53" s="456" t="s">
        <v>259</v>
      </c>
      <c r="B53" s="304" t="s">
        <v>267</v>
      </c>
      <c r="C53" s="305"/>
      <c r="D53" s="306">
        <f>C53/10</f>
        <v>0</v>
      </c>
      <c r="E53" s="311"/>
      <c r="F53" s="306">
        <f>E53/10</f>
        <v>0</v>
      </c>
      <c r="K53" s="289"/>
      <c r="Q53" s="289"/>
    </row>
    <row r="54" spans="1:17" ht="12.75">
      <c r="A54" s="456" t="s">
        <v>260</v>
      </c>
      <c r="B54" s="304" t="s">
        <v>266</v>
      </c>
      <c r="C54" s="305"/>
      <c r="D54" s="306">
        <f>C54/20</f>
        <v>0</v>
      </c>
      <c r="E54" s="311"/>
      <c r="F54" s="306">
        <f>E54/20</f>
        <v>0</v>
      </c>
      <c r="K54" s="289"/>
      <c r="Q54" s="289"/>
    </row>
    <row r="55" spans="1:17" ht="12.75">
      <c r="A55" s="456" t="s">
        <v>260</v>
      </c>
      <c r="B55" s="304" t="s">
        <v>268</v>
      </c>
      <c r="C55" s="305"/>
      <c r="D55" s="306">
        <f>C55*0.07</f>
        <v>0</v>
      </c>
      <c r="E55" s="311"/>
      <c r="F55" s="306">
        <f>E55*0.07</f>
        <v>0</v>
      </c>
      <c r="K55" s="289"/>
      <c r="Q55" s="289"/>
    </row>
    <row r="56" spans="1:17" ht="12.75">
      <c r="A56" s="456" t="s">
        <v>262</v>
      </c>
      <c r="B56" s="304" t="s">
        <v>269</v>
      </c>
      <c r="C56" s="305"/>
      <c r="D56" s="306">
        <f>C56/5</f>
        <v>0</v>
      </c>
      <c r="E56" s="311"/>
      <c r="F56" s="306">
        <f>E56/5</f>
        <v>0</v>
      </c>
      <c r="K56" s="289"/>
      <c r="Q56" s="289"/>
    </row>
    <row r="57" spans="1:17" ht="12.75">
      <c r="A57" s="456" t="s">
        <v>264</v>
      </c>
      <c r="B57" s="304" t="s">
        <v>267</v>
      </c>
      <c r="C57" s="305"/>
      <c r="D57" s="306">
        <f>C57/10</f>
        <v>0</v>
      </c>
      <c r="E57" s="311"/>
      <c r="F57" s="306">
        <f>E57/10</f>
        <v>0</v>
      </c>
      <c r="K57" s="289"/>
      <c r="Q57" s="289"/>
    </row>
    <row r="58" spans="1:17" ht="13.5" thickBot="1">
      <c r="A58" s="458" t="s">
        <v>265</v>
      </c>
      <c r="B58" s="324" t="s">
        <v>270</v>
      </c>
      <c r="C58" s="325"/>
      <c r="D58" s="316">
        <f>C58/5</f>
        <v>0</v>
      </c>
      <c r="E58" s="326"/>
      <c r="F58" s="316">
        <f>E58/5</f>
        <v>0</v>
      </c>
      <c r="K58" s="289"/>
      <c r="Q58" s="289"/>
    </row>
    <row r="59" ht="13.5" thickBot="1">
      <c r="A59" s="327"/>
    </row>
    <row r="60" spans="1:15" ht="13.5" thickBot="1">
      <c r="A60" s="626" t="s">
        <v>40</v>
      </c>
      <c r="C60" s="736" t="s">
        <v>98</v>
      </c>
      <c r="D60" s="737"/>
      <c r="E60" s="736" t="s">
        <v>99</v>
      </c>
      <c r="F60" s="737"/>
      <c r="H60" s="290" t="s">
        <v>98</v>
      </c>
      <c r="I60" s="291"/>
      <c r="M60" s="292"/>
      <c r="N60" s="290" t="s">
        <v>99</v>
      </c>
      <c r="O60" s="293"/>
    </row>
    <row r="61" spans="1:16" ht="13.5" thickBot="1">
      <c r="A61" s="294" t="s">
        <v>100</v>
      </c>
      <c r="B61" s="294" t="s">
        <v>101</v>
      </c>
      <c r="C61" s="294" t="s">
        <v>102</v>
      </c>
      <c r="D61" s="295" t="s">
        <v>103</v>
      </c>
      <c r="E61" s="294" t="s">
        <v>102</v>
      </c>
      <c r="F61" s="295" t="s">
        <v>103</v>
      </c>
      <c r="H61" s="626" t="s">
        <v>40</v>
      </c>
      <c r="I61" s="296" t="s">
        <v>104</v>
      </c>
      <c r="J61" s="293" t="s">
        <v>105</v>
      </c>
      <c r="M61" s="292"/>
      <c r="N61" s="626" t="s">
        <v>40</v>
      </c>
      <c r="O61" s="296" t="s">
        <v>104</v>
      </c>
      <c r="P61" s="293" t="s">
        <v>105</v>
      </c>
    </row>
    <row r="62" spans="1:18" ht="13.5" thickBot="1">
      <c r="A62" s="454" t="s">
        <v>136</v>
      </c>
      <c r="B62" s="297" t="s">
        <v>137</v>
      </c>
      <c r="C62" s="328"/>
      <c r="D62" s="299">
        <f>C62/2</f>
        <v>0</v>
      </c>
      <c r="E62" s="300"/>
      <c r="F62" s="299">
        <f>E62/2</f>
        <v>0</v>
      </c>
      <c r="H62" s="301" t="s">
        <v>108</v>
      </c>
      <c r="I62" s="302" t="s">
        <v>109</v>
      </c>
      <c r="J62" s="302" t="s">
        <v>110</v>
      </c>
      <c r="K62" s="303" t="s">
        <v>111</v>
      </c>
      <c r="L62" s="302" t="s">
        <v>112</v>
      </c>
      <c r="M62" s="292"/>
      <c r="N62" s="301" t="s">
        <v>108</v>
      </c>
      <c r="O62" s="302" t="s">
        <v>109</v>
      </c>
      <c r="P62" s="302" t="s">
        <v>110</v>
      </c>
      <c r="Q62" s="303" t="s">
        <v>111</v>
      </c>
      <c r="R62" s="302" t="s">
        <v>112</v>
      </c>
    </row>
    <row r="63" spans="1:18" ht="12.75">
      <c r="A63" s="455" t="s">
        <v>136</v>
      </c>
      <c r="B63" s="304" t="s">
        <v>139</v>
      </c>
      <c r="C63" s="305"/>
      <c r="D63" s="306">
        <f>C63</f>
        <v>0</v>
      </c>
      <c r="E63" s="311"/>
      <c r="F63" s="306">
        <f>E63</f>
        <v>0</v>
      </c>
      <c r="H63" s="459" t="s">
        <v>129</v>
      </c>
      <c r="I63" s="308">
        <f>D62+D63</f>
        <v>0</v>
      </c>
      <c r="J63" s="299">
        <v>4</v>
      </c>
      <c r="K63" s="299">
        <f aca="true" t="shared" si="6" ref="K63:K83">I63/J63</f>
        <v>0</v>
      </c>
      <c r="L63" s="309" t="e">
        <f aca="true" t="shared" si="7" ref="L63:L92">K63/K$94*1000</f>
        <v>#DIV/0!</v>
      </c>
      <c r="M63" s="292"/>
      <c r="N63" s="463" t="s">
        <v>129</v>
      </c>
      <c r="O63" s="310">
        <f>F62+F63</f>
        <v>0</v>
      </c>
      <c r="P63" s="308">
        <v>4</v>
      </c>
      <c r="Q63" s="299">
        <f aca="true" t="shared" si="8" ref="Q63:Q83">O63/P63</f>
        <v>0</v>
      </c>
      <c r="R63" s="309" t="e">
        <f aca="true" t="shared" si="9" ref="R63:R92">Q63/Q$94*1000</f>
        <v>#DIV/0!</v>
      </c>
    </row>
    <row r="64" spans="1:18" ht="12.75">
      <c r="A64" s="456" t="s">
        <v>115</v>
      </c>
      <c r="B64" s="304" t="s">
        <v>107</v>
      </c>
      <c r="C64" s="305"/>
      <c r="D64" s="306">
        <f>C64</f>
        <v>0</v>
      </c>
      <c r="E64" s="311"/>
      <c r="F64" s="306">
        <f>E64</f>
        <v>0</v>
      </c>
      <c r="H64" s="460" t="s">
        <v>115</v>
      </c>
      <c r="I64" s="312">
        <f>D64+D65</f>
        <v>0</v>
      </c>
      <c r="J64" s="306">
        <v>4</v>
      </c>
      <c r="K64" s="306">
        <f t="shared" si="6"/>
        <v>0</v>
      </c>
      <c r="L64" s="313" t="e">
        <f t="shared" si="7"/>
        <v>#DIV/0!</v>
      </c>
      <c r="M64" s="292"/>
      <c r="N64" s="393" t="s">
        <v>115</v>
      </c>
      <c r="O64" s="314">
        <f>F64+F65</f>
        <v>0</v>
      </c>
      <c r="P64" s="312">
        <v>4</v>
      </c>
      <c r="Q64" s="306">
        <f t="shared" si="8"/>
        <v>0</v>
      </c>
      <c r="R64" s="313" t="e">
        <f t="shared" si="9"/>
        <v>#DIV/0!</v>
      </c>
    </row>
    <row r="65" spans="1:18" ht="12.75">
      <c r="A65" s="456" t="s">
        <v>115</v>
      </c>
      <c r="B65" s="304" t="s">
        <v>116</v>
      </c>
      <c r="C65" s="305"/>
      <c r="D65" s="306">
        <f>C65*2</f>
        <v>0</v>
      </c>
      <c r="E65" s="311"/>
      <c r="F65" s="306">
        <f>E65*2</f>
        <v>0</v>
      </c>
      <c r="H65" s="460" t="s">
        <v>113</v>
      </c>
      <c r="I65" s="312">
        <f>D66</f>
        <v>0</v>
      </c>
      <c r="J65" s="306">
        <v>2</v>
      </c>
      <c r="K65" s="306">
        <f t="shared" si="6"/>
        <v>0</v>
      </c>
      <c r="L65" s="313" t="e">
        <f t="shared" si="7"/>
        <v>#DIV/0!</v>
      </c>
      <c r="M65" s="292"/>
      <c r="N65" s="393" t="s">
        <v>113</v>
      </c>
      <c r="O65" s="314">
        <f>F66</f>
        <v>0</v>
      </c>
      <c r="P65" s="312">
        <v>2</v>
      </c>
      <c r="Q65" s="306">
        <f t="shared" si="8"/>
        <v>0</v>
      </c>
      <c r="R65" s="313" t="e">
        <f t="shared" si="9"/>
        <v>#DIV/0!</v>
      </c>
    </row>
    <row r="66" spans="1:18" ht="12.75">
      <c r="A66" s="456" t="s">
        <v>113</v>
      </c>
      <c r="B66" s="304" t="s">
        <v>107</v>
      </c>
      <c r="C66" s="305"/>
      <c r="D66" s="306">
        <f>C66</f>
        <v>0</v>
      </c>
      <c r="E66" s="311"/>
      <c r="F66" s="306">
        <f>E66</f>
        <v>0</v>
      </c>
      <c r="H66" s="460" t="s">
        <v>114</v>
      </c>
      <c r="I66" s="312">
        <f>D67</f>
        <v>0</v>
      </c>
      <c r="J66" s="306">
        <v>6</v>
      </c>
      <c r="K66" s="306">
        <f t="shared" si="6"/>
        <v>0</v>
      </c>
      <c r="L66" s="313" t="e">
        <f t="shared" si="7"/>
        <v>#DIV/0!</v>
      </c>
      <c r="M66" s="292"/>
      <c r="N66" s="393" t="s">
        <v>114</v>
      </c>
      <c r="O66" s="314">
        <f>F67</f>
        <v>0</v>
      </c>
      <c r="P66" s="312">
        <v>6</v>
      </c>
      <c r="Q66" s="306">
        <f t="shared" si="8"/>
        <v>0</v>
      </c>
      <c r="R66" s="313" t="e">
        <f t="shared" si="9"/>
        <v>#DIV/0!</v>
      </c>
    </row>
    <row r="67" spans="1:18" ht="12.75">
      <c r="A67" s="456" t="s">
        <v>114</v>
      </c>
      <c r="B67" s="304" t="s">
        <v>107</v>
      </c>
      <c r="C67" s="305"/>
      <c r="D67" s="306">
        <f>C67</f>
        <v>0</v>
      </c>
      <c r="E67" s="311"/>
      <c r="F67" s="306">
        <f>E67</f>
        <v>0</v>
      </c>
      <c r="H67" s="460" t="s">
        <v>106</v>
      </c>
      <c r="I67" s="312">
        <f>D68</f>
        <v>0</v>
      </c>
      <c r="J67" s="306">
        <v>2</v>
      </c>
      <c r="K67" s="306">
        <f t="shared" si="6"/>
        <v>0</v>
      </c>
      <c r="L67" s="313" t="e">
        <f t="shared" si="7"/>
        <v>#DIV/0!</v>
      </c>
      <c r="M67" s="292"/>
      <c r="N67" s="393" t="s">
        <v>106</v>
      </c>
      <c r="O67" s="314">
        <f>F68</f>
        <v>0</v>
      </c>
      <c r="P67" s="312">
        <v>2</v>
      </c>
      <c r="Q67" s="306">
        <f t="shared" si="8"/>
        <v>0</v>
      </c>
      <c r="R67" s="313" t="e">
        <f t="shared" si="9"/>
        <v>#DIV/0!</v>
      </c>
    </row>
    <row r="68" spans="1:18" ht="12.75">
      <c r="A68" s="456" t="s">
        <v>106</v>
      </c>
      <c r="B68" s="304" t="s">
        <v>107</v>
      </c>
      <c r="C68" s="305"/>
      <c r="D68" s="306">
        <f>C68</f>
        <v>0</v>
      </c>
      <c r="E68" s="311"/>
      <c r="F68" s="306">
        <f>E68</f>
        <v>0</v>
      </c>
      <c r="H68" s="461" t="s">
        <v>119</v>
      </c>
      <c r="I68" s="312">
        <f>D69+D71</f>
        <v>0</v>
      </c>
      <c r="J68" s="306">
        <v>1</v>
      </c>
      <c r="K68" s="306">
        <f t="shared" si="6"/>
        <v>0</v>
      </c>
      <c r="L68" s="313" t="e">
        <f t="shared" si="7"/>
        <v>#DIV/0!</v>
      </c>
      <c r="M68" s="292"/>
      <c r="N68" s="464" t="s">
        <v>119</v>
      </c>
      <c r="O68" s="314">
        <f>F69+F71</f>
        <v>0</v>
      </c>
      <c r="P68" s="312">
        <v>1</v>
      </c>
      <c r="Q68" s="306">
        <f t="shared" si="8"/>
        <v>0</v>
      </c>
      <c r="R68" s="313" t="e">
        <f t="shared" si="9"/>
        <v>#DIV/0!</v>
      </c>
    </row>
    <row r="69" spans="1:18" ht="12.75">
      <c r="A69" s="455" t="s">
        <v>117</v>
      </c>
      <c r="B69" s="304" t="s">
        <v>118</v>
      </c>
      <c r="C69" s="305"/>
      <c r="D69" s="306">
        <f>C69/4</f>
        <v>0</v>
      </c>
      <c r="E69" s="311"/>
      <c r="F69" s="306">
        <f>E69/4</f>
        <v>0</v>
      </c>
      <c r="H69" s="461" t="s">
        <v>121</v>
      </c>
      <c r="I69" s="312">
        <f>D70</f>
        <v>0</v>
      </c>
      <c r="J69" s="306">
        <v>0.8</v>
      </c>
      <c r="K69" s="306">
        <f t="shared" si="6"/>
        <v>0</v>
      </c>
      <c r="L69" s="313" t="e">
        <f t="shared" si="7"/>
        <v>#DIV/0!</v>
      </c>
      <c r="M69" s="292"/>
      <c r="N69" s="464" t="s">
        <v>121</v>
      </c>
      <c r="O69" s="314">
        <f>F70</f>
        <v>0</v>
      </c>
      <c r="P69" s="312">
        <v>0.8</v>
      </c>
      <c r="Q69" s="306">
        <f t="shared" si="8"/>
        <v>0</v>
      </c>
      <c r="R69" s="313" t="e">
        <f t="shared" si="9"/>
        <v>#DIV/0!</v>
      </c>
    </row>
    <row r="70" spans="1:18" ht="12.75">
      <c r="A70" s="455" t="s">
        <v>117</v>
      </c>
      <c r="B70" s="304" t="s">
        <v>120</v>
      </c>
      <c r="C70" s="305"/>
      <c r="D70" s="306">
        <f>C70/5</f>
        <v>0</v>
      </c>
      <c r="E70" s="311"/>
      <c r="F70" s="306">
        <f>E70/5</f>
        <v>0</v>
      </c>
      <c r="H70" s="461" t="s">
        <v>135</v>
      </c>
      <c r="I70" s="312">
        <f>D72</f>
        <v>0</v>
      </c>
      <c r="J70" s="306">
        <v>1</v>
      </c>
      <c r="K70" s="306">
        <f t="shared" si="6"/>
        <v>0</v>
      </c>
      <c r="L70" s="313" t="e">
        <f t="shared" si="7"/>
        <v>#DIV/0!</v>
      </c>
      <c r="M70" s="292"/>
      <c r="N70" s="464" t="s">
        <v>135</v>
      </c>
      <c r="O70" s="314">
        <f>F72</f>
        <v>0</v>
      </c>
      <c r="P70" s="312">
        <v>1</v>
      </c>
      <c r="Q70" s="306">
        <f t="shared" si="8"/>
        <v>0</v>
      </c>
      <c r="R70" s="313" t="e">
        <f t="shared" si="9"/>
        <v>#DIV/0!</v>
      </c>
    </row>
    <row r="71" spans="1:18" ht="12.75">
      <c r="A71" s="455" t="s">
        <v>117</v>
      </c>
      <c r="B71" s="304" t="s">
        <v>122</v>
      </c>
      <c r="C71" s="305"/>
      <c r="D71" s="306">
        <f>C71/2</f>
        <v>0</v>
      </c>
      <c r="E71" s="311"/>
      <c r="F71" s="306">
        <f>E71/2</f>
        <v>0</v>
      </c>
      <c r="H71" s="461" t="s">
        <v>130</v>
      </c>
      <c r="I71" s="312">
        <f>D73+D74</f>
        <v>0</v>
      </c>
      <c r="J71" s="306">
        <v>2</v>
      </c>
      <c r="K71" s="306">
        <f t="shared" si="6"/>
        <v>0</v>
      </c>
      <c r="L71" s="313" t="e">
        <f t="shared" si="7"/>
        <v>#DIV/0!</v>
      </c>
      <c r="M71" s="292"/>
      <c r="N71" s="464" t="s">
        <v>130</v>
      </c>
      <c r="O71" s="314">
        <f>F73+F74</f>
        <v>0</v>
      </c>
      <c r="P71" s="312">
        <v>2</v>
      </c>
      <c r="Q71" s="306">
        <f t="shared" si="8"/>
        <v>0</v>
      </c>
      <c r="R71" s="313" t="e">
        <f t="shared" si="9"/>
        <v>#DIV/0!</v>
      </c>
    </row>
    <row r="72" spans="1:18" ht="12.75">
      <c r="A72" s="455" t="s">
        <v>135</v>
      </c>
      <c r="B72" s="304" t="s">
        <v>107</v>
      </c>
      <c r="C72" s="305"/>
      <c r="D72" s="306">
        <f>C72</f>
        <v>0</v>
      </c>
      <c r="E72" s="311"/>
      <c r="F72" s="306">
        <f>E72</f>
        <v>0</v>
      </c>
      <c r="H72" s="461" t="s">
        <v>123</v>
      </c>
      <c r="I72" s="312">
        <f>D77+D78</f>
        <v>0</v>
      </c>
      <c r="J72" s="306">
        <v>0.5</v>
      </c>
      <c r="K72" s="306">
        <f t="shared" si="6"/>
        <v>0</v>
      </c>
      <c r="L72" s="313" t="e">
        <f t="shared" si="7"/>
        <v>#DIV/0!</v>
      </c>
      <c r="M72" s="292"/>
      <c r="N72" s="464" t="s">
        <v>123</v>
      </c>
      <c r="O72" s="314">
        <f>F77+F78</f>
        <v>0</v>
      </c>
      <c r="P72" s="312">
        <v>0.5</v>
      </c>
      <c r="Q72" s="306">
        <f t="shared" si="8"/>
        <v>0</v>
      </c>
      <c r="R72" s="313" t="e">
        <f t="shared" si="9"/>
        <v>#DIV/0!</v>
      </c>
    </row>
    <row r="73" spans="1:18" ht="12.75">
      <c r="A73" s="455" t="s">
        <v>130</v>
      </c>
      <c r="B73" s="304" t="s">
        <v>125</v>
      </c>
      <c r="C73" s="305"/>
      <c r="D73" s="306">
        <f>C73/4</f>
        <v>0</v>
      </c>
      <c r="E73" s="311"/>
      <c r="F73" s="306">
        <f>E73/4</f>
        <v>0</v>
      </c>
      <c r="H73" s="461" t="s">
        <v>126</v>
      </c>
      <c r="I73" s="312">
        <f>D75+D76</f>
        <v>0</v>
      </c>
      <c r="J73" s="306">
        <v>0.5</v>
      </c>
      <c r="K73" s="306">
        <f t="shared" si="6"/>
        <v>0</v>
      </c>
      <c r="L73" s="313" t="e">
        <f t="shared" si="7"/>
        <v>#DIV/0!</v>
      </c>
      <c r="M73" s="292"/>
      <c r="N73" s="464" t="s">
        <v>126</v>
      </c>
      <c r="O73" s="314">
        <f>F75+F76</f>
        <v>0</v>
      </c>
      <c r="P73" s="312">
        <v>0.5</v>
      </c>
      <c r="Q73" s="306">
        <f t="shared" si="8"/>
        <v>0</v>
      </c>
      <c r="R73" s="313" t="e">
        <f t="shared" si="9"/>
        <v>#DIV/0!</v>
      </c>
    </row>
    <row r="74" spans="1:18" ht="12.75">
      <c r="A74" s="455" t="s">
        <v>130</v>
      </c>
      <c r="B74" s="304" t="s">
        <v>127</v>
      </c>
      <c r="C74" s="305"/>
      <c r="D74" s="306">
        <f>C74/2</f>
        <v>0</v>
      </c>
      <c r="E74" s="311"/>
      <c r="F74" s="306">
        <f>E74/2</f>
        <v>0</v>
      </c>
      <c r="H74" s="461" t="s">
        <v>165</v>
      </c>
      <c r="I74" s="312">
        <f>D80</f>
        <v>0</v>
      </c>
      <c r="J74" s="306">
        <v>1.2</v>
      </c>
      <c r="K74" s="306">
        <f t="shared" si="6"/>
        <v>0</v>
      </c>
      <c r="L74" s="313" t="e">
        <f t="shared" si="7"/>
        <v>#DIV/0!</v>
      </c>
      <c r="M74" s="292"/>
      <c r="N74" s="464" t="s">
        <v>165</v>
      </c>
      <c r="O74" s="314">
        <f>F80</f>
        <v>0</v>
      </c>
      <c r="P74" s="312">
        <v>1.2</v>
      </c>
      <c r="Q74" s="306">
        <f t="shared" si="8"/>
        <v>0</v>
      </c>
      <c r="R74" s="313" t="e">
        <f t="shared" si="9"/>
        <v>#DIV/0!</v>
      </c>
    </row>
    <row r="75" spans="1:18" ht="12.75">
      <c r="A75" s="455" t="s">
        <v>124</v>
      </c>
      <c r="B75" s="304" t="s">
        <v>125</v>
      </c>
      <c r="C75" s="305"/>
      <c r="D75" s="306">
        <f>C75/4</f>
        <v>0</v>
      </c>
      <c r="E75" s="311"/>
      <c r="F75" s="306">
        <f>E75/4</f>
        <v>0</v>
      </c>
      <c r="H75" s="461" t="s">
        <v>166</v>
      </c>
      <c r="I75" s="312">
        <f>D79</f>
        <v>0</v>
      </c>
      <c r="J75" s="306">
        <v>1.2</v>
      </c>
      <c r="K75" s="306">
        <f t="shared" si="6"/>
        <v>0</v>
      </c>
      <c r="L75" s="313" t="e">
        <f t="shared" si="7"/>
        <v>#DIV/0!</v>
      </c>
      <c r="M75" s="292"/>
      <c r="N75" s="464" t="s">
        <v>166</v>
      </c>
      <c r="O75" s="314">
        <f>F79</f>
        <v>0</v>
      </c>
      <c r="P75" s="312">
        <v>1.2</v>
      </c>
      <c r="Q75" s="306">
        <f t="shared" si="8"/>
        <v>0</v>
      </c>
      <c r="R75" s="313" t="e">
        <f t="shared" si="9"/>
        <v>#DIV/0!</v>
      </c>
    </row>
    <row r="76" spans="1:18" ht="12.75">
      <c r="A76" s="455" t="s">
        <v>124</v>
      </c>
      <c r="B76" s="304" t="s">
        <v>127</v>
      </c>
      <c r="C76" s="305"/>
      <c r="D76" s="306">
        <f>C76/2</f>
        <v>0</v>
      </c>
      <c r="E76" s="311"/>
      <c r="F76" s="306">
        <f>E76/2</f>
        <v>0</v>
      </c>
      <c r="H76" s="461" t="s">
        <v>133</v>
      </c>
      <c r="I76" s="312">
        <f>D81+D82</f>
        <v>0</v>
      </c>
      <c r="J76" s="306">
        <v>3</v>
      </c>
      <c r="K76" s="306">
        <f t="shared" si="6"/>
        <v>0</v>
      </c>
      <c r="L76" s="313" t="e">
        <f t="shared" si="7"/>
        <v>#DIV/0!</v>
      </c>
      <c r="M76" s="292"/>
      <c r="N76" s="464" t="s">
        <v>133</v>
      </c>
      <c r="O76" s="314">
        <f>F81+F82</f>
        <v>0</v>
      </c>
      <c r="P76" s="312">
        <v>3</v>
      </c>
      <c r="Q76" s="306">
        <f t="shared" si="8"/>
        <v>0</v>
      </c>
      <c r="R76" s="313" t="e">
        <f t="shared" si="9"/>
        <v>#DIV/0!</v>
      </c>
    </row>
    <row r="77" spans="1:18" ht="12.75">
      <c r="A77" s="455" t="s">
        <v>124</v>
      </c>
      <c r="B77" s="304" t="s">
        <v>118</v>
      </c>
      <c r="C77" s="305"/>
      <c r="D77" s="306">
        <f>C77/4</f>
        <v>0</v>
      </c>
      <c r="E77" s="311"/>
      <c r="F77" s="306">
        <f>E77/4</f>
        <v>0</v>
      </c>
      <c r="H77" s="461" t="s">
        <v>167</v>
      </c>
      <c r="I77" s="312">
        <f>D84</f>
        <v>0</v>
      </c>
      <c r="J77" s="306">
        <v>0.4</v>
      </c>
      <c r="K77" s="306">
        <f t="shared" si="6"/>
        <v>0</v>
      </c>
      <c r="L77" s="313" t="e">
        <f t="shared" si="7"/>
        <v>#DIV/0!</v>
      </c>
      <c r="M77" s="292"/>
      <c r="N77" s="464" t="s">
        <v>167</v>
      </c>
      <c r="O77" s="314">
        <f>F84</f>
        <v>0</v>
      </c>
      <c r="P77" s="312">
        <v>0.4</v>
      </c>
      <c r="Q77" s="306">
        <f t="shared" si="8"/>
        <v>0</v>
      </c>
      <c r="R77" s="313" t="e">
        <f t="shared" si="9"/>
        <v>#DIV/0!</v>
      </c>
    </row>
    <row r="78" spans="1:18" ht="12.75">
      <c r="A78" s="455" t="s">
        <v>124</v>
      </c>
      <c r="B78" s="304" t="s">
        <v>122</v>
      </c>
      <c r="C78" s="305"/>
      <c r="D78" s="306">
        <f>C78/2</f>
        <v>0</v>
      </c>
      <c r="E78" s="311"/>
      <c r="F78" s="306">
        <f>E78/2</f>
        <v>0</v>
      </c>
      <c r="H78" s="461" t="s">
        <v>168</v>
      </c>
      <c r="I78" s="312">
        <f>D83</f>
        <v>0</v>
      </c>
      <c r="J78" s="306">
        <v>0.4</v>
      </c>
      <c r="K78" s="306">
        <f t="shared" si="6"/>
        <v>0</v>
      </c>
      <c r="L78" s="313" t="e">
        <f t="shared" si="7"/>
        <v>#DIV/0!</v>
      </c>
      <c r="M78" s="292"/>
      <c r="N78" s="464" t="s">
        <v>168</v>
      </c>
      <c r="O78" s="314">
        <f>F83</f>
        <v>0</v>
      </c>
      <c r="P78" s="312">
        <v>0.4</v>
      </c>
      <c r="Q78" s="306">
        <f t="shared" si="8"/>
        <v>0</v>
      </c>
      <c r="R78" s="313" t="e">
        <f t="shared" si="9"/>
        <v>#DIV/0!</v>
      </c>
    </row>
    <row r="79" spans="1:18" ht="12.75">
      <c r="A79" s="455" t="s">
        <v>159</v>
      </c>
      <c r="B79" s="304" t="s">
        <v>161</v>
      </c>
      <c r="C79" s="305"/>
      <c r="D79" s="306">
        <f>C79/1.67</f>
        <v>0</v>
      </c>
      <c r="E79" s="311"/>
      <c r="F79" s="306">
        <f>E79/1.67</f>
        <v>0</v>
      </c>
      <c r="H79" s="461" t="s">
        <v>128</v>
      </c>
      <c r="I79" s="312">
        <f>D85+D86</f>
        <v>0</v>
      </c>
      <c r="J79" s="306">
        <v>12</v>
      </c>
      <c r="K79" s="306">
        <f t="shared" si="6"/>
        <v>0</v>
      </c>
      <c r="L79" s="313" t="e">
        <f t="shared" si="7"/>
        <v>#DIV/0!</v>
      </c>
      <c r="M79" s="292"/>
      <c r="N79" s="464" t="s">
        <v>128</v>
      </c>
      <c r="O79" s="314">
        <f>F85+F86</f>
        <v>0</v>
      </c>
      <c r="P79" s="312">
        <v>12</v>
      </c>
      <c r="Q79" s="306">
        <f t="shared" si="8"/>
        <v>0</v>
      </c>
      <c r="R79" s="313" t="e">
        <f t="shared" si="9"/>
        <v>#DIV/0!</v>
      </c>
    </row>
    <row r="80" spans="1:18" ht="12.75">
      <c r="A80" s="455" t="s">
        <v>159</v>
      </c>
      <c r="B80" s="304" t="s">
        <v>160</v>
      </c>
      <c r="C80" s="305"/>
      <c r="D80" s="306">
        <f>C80/1.67</f>
        <v>0</v>
      </c>
      <c r="E80" s="311"/>
      <c r="F80" s="306">
        <f>E80/1.67</f>
        <v>0</v>
      </c>
      <c r="H80" s="461" t="s">
        <v>141</v>
      </c>
      <c r="I80" s="312">
        <f>D87</f>
        <v>0</v>
      </c>
      <c r="J80" s="306">
        <v>0.2</v>
      </c>
      <c r="K80" s="306">
        <f t="shared" si="6"/>
        <v>0</v>
      </c>
      <c r="L80" s="313" t="e">
        <f t="shared" si="7"/>
        <v>#DIV/0!</v>
      </c>
      <c r="M80" s="292"/>
      <c r="N80" s="464" t="s">
        <v>141</v>
      </c>
      <c r="O80" s="314">
        <f>F87</f>
        <v>0</v>
      </c>
      <c r="P80" s="312">
        <v>0.2</v>
      </c>
      <c r="Q80" s="306">
        <f t="shared" si="8"/>
        <v>0</v>
      </c>
      <c r="R80" s="313" t="e">
        <f t="shared" si="9"/>
        <v>#DIV/0!</v>
      </c>
    </row>
    <row r="81" spans="1:18" ht="12.75">
      <c r="A81" s="455" t="s">
        <v>133</v>
      </c>
      <c r="B81" s="304" t="s">
        <v>127</v>
      </c>
      <c r="C81" s="305"/>
      <c r="D81" s="306">
        <f>C81/2</f>
        <v>0</v>
      </c>
      <c r="E81" s="311"/>
      <c r="F81" s="306">
        <f>E81/2</f>
        <v>0</v>
      </c>
      <c r="H81" s="461" t="s">
        <v>142</v>
      </c>
      <c r="I81" s="312">
        <f>D88+D89</f>
        <v>0</v>
      </c>
      <c r="J81" s="306">
        <v>0.3</v>
      </c>
      <c r="K81" s="306">
        <f t="shared" si="6"/>
        <v>0</v>
      </c>
      <c r="L81" s="313" t="e">
        <f t="shared" si="7"/>
        <v>#DIV/0!</v>
      </c>
      <c r="M81" s="292"/>
      <c r="N81" s="464" t="s">
        <v>142</v>
      </c>
      <c r="O81" s="314">
        <f>F88+F89</f>
        <v>0</v>
      </c>
      <c r="P81" s="312">
        <v>0.3</v>
      </c>
      <c r="Q81" s="306">
        <f t="shared" si="8"/>
        <v>0</v>
      </c>
      <c r="R81" s="313" t="e">
        <f t="shared" si="9"/>
        <v>#DIV/0!</v>
      </c>
    </row>
    <row r="82" spans="1:18" ht="12.75">
      <c r="A82" s="455" t="s">
        <v>133</v>
      </c>
      <c r="B82" s="304" t="s">
        <v>107</v>
      </c>
      <c r="C82" s="305"/>
      <c r="D82" s="306">
        <f>C82</f>
        <v>0</v>
      </c>
      <c r="E82" s="311"/>
      <c r="F82" s="306">
        <f>E82</f>
        <v>0</v>
      </c>
      <c r="H82" s="461" t="s">
        <v>140</v>
      </c>
      <c r="I82" s="312">
        <f>D90+D91</f>
        <v>0</v>
      </c>
      <c r="J82" s="306">
        <v>0.4</v>
      </c>
      <c r="K82" s="306">
        <f t="shared" si="6"/>
        <v>0</v>
      </c>
      <c r="L82" s="313" t="e">
        <f t="shared" si="7"/>
        <v>#DIV/0!</v>
      </c>
      <c r="M82" s="292"/>
      <c r="N82" s="464" t="s">
        <v>140</v>
      </c>
      <c r="O82" s="314">
        <f>F90+F91</f>
        <v>0</v>
      </c>
      <c r="P82" s="312">
        <v>0.4</v>
      </c>
      <c r="Q82" s="306">
        <f t="shared" si="8"/>
        <v>0</v>
      </c>
      <c r="R82" s="313" t="e">
        <f t="shared" si="9"/>
        <v>#DIV/0!</v>
      </c>
    </row>
    <row r="83" spans="1:18" ht="12.75">
      <c r="A83" s="455" t="s">
        <v>162</v>
      </c>
      <c r="B83" s="304" t="s">
        <v>164</v>
      </c>
      <c r="C83" s="305"/>
      <c r="D83" s="306">
        <f>C83/2.5</f>
        <v>0</v>
      </c>
      <c r="E83" s="311"/>
      <c r="F83" s="306">
        <f>E83/2.5</f>
        <v>0</v>
      </c>
      <c r="H83" s="461" t="s">
        <v>138</v>
      </c>
      <c r="I83" s="312">
        <f>D92+D93</f>
        <v>0</v>
      </c>
      <c r="J83" s="306">
        <v>2</v>
      </c>
      <c r="K83" s="306">
        <f t="shared" si="6"/>
        <v>0</v>
      </c>
      <c r="L83" s="313" t="e">
        <f t="shared" si="7"/>
        <v>#DIV/0!</v>
      </c>
      <c r="M83" s="292"/>
      <c r="N83" s="464" t="s">
        <v>138</v>
      </c>
      <c r="O83" s="314">
        <f>F92+F93</f>
        <v>0</v>
      </c>
      <c r="P83" s="312">
        <v>2</v>
      </c>
      <c r="Q83" s="306">
        <f t="shared" si="8"/>
        <v>0</v>
      </c>
      <c r="R83" s="313" t="e">
        <f t="shared" si="9"/>
        <v>#DIV/0!</v>
      </c>
    </row>
    <row r="84" spans="1:18" ht="12.75">
      <c r="A84" s="455" t="s">
        <v>162</v>
      </c>
      <c r="B84" s="304" t="s">
        <v>163</v>
      </c>
      <c r="C84" s="305"/>
      <c r="D84" s="306">
        <f>C84/2.5</f>
        <v>0</v>
      </c>
      <c r="E84" s="311"/>
      <c r="F84" s="306">
        <f>E84/2.5</f>
        <v>0</v>
      </c>
      <c r="H84" s="393" t="s">
        <v>293</v>
      </c>
      <c r="I84" s="393">
        <f>D94</f>
        <v>0</v>
      </c>
      <c r="J84" s="393">
        <v>0.5</v>
      </c>
      <c r="K84" s="306">
        <f aca="true" t="shared" si="10" ref="K84:K92">I84/J84</f>
        <v>0</v>
      </c>
      <c r="L84" s="313" t="e">
        <f t="shared" si="7"/>
        <v>#DIV/0!</v>
      </c>
      <c r="M84" s="394"/>
      <c r="N84" s="393" t="s">
        <v>293</v>
      </c>
      <c r="O84" s="393">
        <f>F94</f>
        <v>0</v>
      </c>
      <c r="P84" s="393">
        <v>0.5</v>
      </c>
      <c r="Q84" s="306">
        <f aca="true" t="shared" si="11" ref="Q84:Q92">O84/P84</f>
        <v>0</v>
      </c>
      <c r="R84" s="313" t="e">
        <f t="shared" si="9"/>
        <v>#DIV/0!</v>
      </c>
    </row>
    <row r="85" spans="1:18" ht="12.75">
      <c r="A85" s="455" t="s">
        <v>131</v>
      </c>
      <c r="B85" s="304" t="s">
        <v>132</v>
      </c>
      <c r="C85" s="305"/>
      <c r="D85" s="306">
        <f>C85*4</f>
        <v>0</v>
      </c>
      <c r="E85" s="311"/>
      <c r="F85" s="306">
        <f>E85*4</f>
        <v>0</v>
      </c>
      <c r="H85" s="393" t="s">
        <v>294</v>
      </c>
      <c r="I85" s="393">
        <f>D95</f>
        <v>0</v>
      </c>
      <c r="J85" s="393">
        <v>0.1</v>
      </c>
      <c r="K85" s="306">
        <f t="shared" si="10"/>
        <v>0</v>
      </c>
      <c r="L85" s="313" t="e">
        <f t="shared" si="7"/>
        <v>#DIV/0!</v>
      </c>
      <c r="M85" s="394"/>
      <c r="N85" s="393" t="s">
        <v>294</v>
      </c>
      <c r="O85" s="393">
        <f>F95</f>
        <v>0</v>
      </c>
      <c r="P85" s="393">
        <v>0.1</v>
      </c>
      <c r="Q85" s="306">
        <f t="shared" si="11"/>
        <v>0</v>
      </c>
      <c r="R85" s="313" t="e">
        <f t="shared" si="9"/>
        <v>#DIV/0!</v>
      </c>
    </row>
    <row r="86" spans="1:18" ht="12.75">
      <c r="A86" s="455" t="s">
        <v>131</v>
      </c>
      <c r="B86" s="304" t="s">
        <v>134</v>
      </c>
      <c r="C86" s="305"/>
      <c r="D86" s="306">
        <f>C86*2</f>
        <v>0</v>
      </c>
      <c r="E86" s="311"/>
      <c r="F86" s="306">
        <f>E86*2</f>
        <v>0</v>
      </c>
      <c r="H86" s="460" t="s">
        <v>257</v>
      </c>
      <c r="I86" s="312">
        <f>D96</f>
        <v>0</v>
      </c>
      <c r="J86" s="306">
        <v>0.04</v>
      </c>
      <c r="K86" s="306">
        <f t="shared" si="10"/>
        <v>0</v>
      </c>
      <c r="L86" s="313" t="e">
        <f t="shared" si="7"/>
        <v>#DIV/0!</v>
      </c>
      <c r="M86" s="292"/>
      <c r="N86" s="393" t="s">
        <v>257</v>
      </c>
      <c r="O86" s="314">
        <f>F96</f>
        <v>0</v>
      </c>
      <c r="P86" s="306">
        <v>0.04</v>
      </c>
      <c r="Q86" s="306">
        <f t="shared" si="11"/>
        <v>0</v>
      </c>
      <c r="R86" s="313" t="e">
        <f t="shared" si="9"/>
        <v>#DIV/0!</v>
      </c>
    </row>
    <row r="87" spans="1:18" ht="12.75">
      <c r="A87" s="455" t="s">
        <v>141</v>
      </c>
      <c r="B87" s="304" t="s">
        <v>145</v>
      </c>
      <c r="C87" s="305"/>
      <c r="D87" s="306">
        <f>C87/20</f>
        <v>0</v>
      </c>
      <c r="E87" s="311"/>
      <c r="F87" s="306">
        <f>E87/20</f>
        <v>0</v>
      </c>
      <c r="H87" s="460" t="s">
        <v>258</v>
      </c>
      <c r="I87" s="312">
        <f>D97</f>
        <v>0</v>
      </c>
      <c r="J87" s="306">
        <v>0.21</v>
      </c>
      <c r="K87" s="306">
        <f t="shared" si="10"/>
        <v>0</v>
      </c>
      <c r="L87" s="313" t="e">
        <f t="shared" si="7"/>
        <v>#DIV/0!</v>
      </c>
      <c r="M87" s="292"/>
      <c r="N87" s="393" t="s">
        <v>258</v>
      </c>
      <c r="O87" s="314">
        <f>F97</f>
        <v>0</v>
      </c>
      <c r="P87" s="306">
        <v>0.21</v>
      </c>
      <c r="Q87" s="306">
        <f t="shared" si="11"/>
        <v>0</v>
      </c>
      <c r="R87" s="313" t="e">
        <f t="shared" si="9"/>
        <v>#DIV/0!</v>
      </c>
    </row>
    <row r="88" spans="1:18" ht="12.75">
      <c r="A88" s="455" t="s">
        <v>142</v>
      </c>
      <c r="B88" s="304" t="s">
        <v>261</v>
      </c>
      <c r="C88" s="305"/>
      <c r="D88" s="306">
        <f>C88/30</f>
        <v>0</v>
      </c>
      <c r="E88" s="311"/>
      <c r="F88" s="306">
        <f>E88/30</f>
        <v>0</v>
      </c>
      <c r="H88" s="460" t="s">
        <v>259</v>
      </c>
      <c r="I88" s="312">
        <f>D98</f>
        <v>0</v>
      </c>
      <c r="J88" s="306">
        <v>0.1</v>
      </c>
      <c r="K88" s="306">
        <f t="shared" si="10"/>
        <v>0</v>
      </c>
      <c r="L88" s="313" t="e">
        <f t="shared" si="7"/>
        <v>#DIV/0!</v>
      </c>
      <c r="M88" s="292"/>
      <c r="N88" s="393" t="s">
        <v>259</v>
      </c>
      <c r="O88" s="314">
        <f>F98</f>
        <v>0</v>
      </c>
      <c r="P88" s="306">
        <v>0.1</v>
      </c>
      <c r="Q88" s="306">
        <f t="shared" si="11"/>
        <v>0</v>
      </c>
      <c r="R88" s="313" t="e">
        <f t="shared" si="9"/>
        <v>#DIV/0!</v>
      </c>
    </row>
    <row r="89" spans="1:18" ht="12.75">
      <c r="A89" s="455" t="s">
        <v>142</v>
      </c>
      <c r="B89" s="304" t="s">
        <v>263</v>
      </c>
      <c r="C89" s="305"/>
      <c r="D89" s="306">
        <f>C89/6.67</f>
        <v>0</v>
      </c>
      <c r="E89" s="311"/>
      <c r="F89" s="306">
        <f>E89/6.67</f>
        <v>0</v>
      </c>
      <c r="H89" s="460" t="s">
        <v>260</v>
      </c>
      <c r="I89" s="312">
        <f>D99+D100</f>
        <v>0</v>
      </c>
      <c r="J89" s="306">
        <v>0.05</v>
      </c>
      <c r="K89" s="306">
        <f t="shared" si="10"/>
        <v>0</v>
      </c>
      <c r="L89" s="313" t="e">
        <f t="shared" si="7"/>
        <v>#DIV/0!</v>
      </c>
      <c r="M89" s="292"/>
      <c r="N89" s="393" t="s">
        <v>260</v>
      </c>
      <c r="O89" s="314">
        <f>F99+F100</f>
        <v>0</v>
      </c>
      <c r="P89" s="306">
        <v>0.05</v>
      </c>
      <c r="Q89" s="306">
        <f t="shared" si="11"/>
        <v>0</v>
      </c>
      <c r="R89" s="313" t="e">
        <f t="shared" si="9"/>
        <v>#DIV/0!</v>
      </c>
    </row>
    <row r="90" spans="1:18" ht="12.75">
      <c r="A90" s="455" t="s">
        <v>140</v>
      </c>
      <c r="B90" s="304" t="s">
        <v>120</v>
      </c>
      <c r="C90" s="305"/>
      <c r="D90" s="306">
        <f>C90/5</f>
        <v>0</v>
      </c>
      <c r="E90" s="311"/>
      <c r="F90" s="306">
        <f>E90/5</f>
        <v>0</v>
      </c>
      <c r="H90" s="460" t="s">
        <v>262</v>
      </c>
      <c r="I90" s="312">
        <f>D101</f>
        <v>0</v>
      </c>
      <c r="J90" s="306">
        <v>0.2</v>
      </c>
      <c r="K90" s="306">
        <f t="shared" si="10"/>
        <v>0</v>
      </c>
      <c r="L90" s="313" t="e">
        <f t="shared" si="7"/>
        <v>#DIV/0!</v>
      </c>
      <c r="M90" s="292"/>
      <c r="N90" s="393" t="s">
        <v>262</v>
      </c>
      <c r="O90" s="314">
        <f>F101</f>
        <v>0</v>
      </c>
      <c r="P90" s="306">
        <v>0.2</v>
      </c>
      <c r="Q90" s="306">
        <f t="shared" si="11"/>
        <v>0</v>
      </c>
      <c r="R90" s="313" t="e">
        <f t="shared" si="9"/>
        <v>#DIV/0!</v>
      </c>
    </row>
    <row r="91" spans="1:18" ht="12.75">
      <c r="A91" s="455" t="s">
        <v>140</v>
      </c>
      <c r="B91" s="304" t="s">
        <v>144</v>
      </c>
      <c r="C91" s="305"/>
      <c r="D91" s="306">
        <f>C91/2.5</f>
        <v>0</v>
      </c>
      <c r="E91" s="311"/>
      <c r="F91" s="306">
        <f>E91/2.5</f>
        <v>0</v>
      </c>
      <c r="H91" s="460" t="s">
        <v>264</v>
      </c>
      <c r="I91" s="312">
        <f>D102</f>
        <v>0</v>
      </c>
      <c r="J91" s="306">
        <v>0.1</v>
      </c>
      <c r="K91" s="306">
        <f t="shared" si="10"/>
        <v>0</v>
      </c>
      <c r="L91" s="313" t="e">
        <f t="shared" si="7"/>
        <v>#DIV/0!</v>
      </c>
      <c r="M91" s="292"/>
      <c r="N91" s="393" t="s">
        <v>264</v>
      </c>
      <c r="O91" s="314">
        <f>F102</f>
        <v>0</v>
      </c>
      <c r="P91" s="306">
        <v>0.1</v>
      </c>
      <c r="Q91" s="306">
        <f t="shared" si="11"/>
        <v>0</v>
      </c>
      <c r="R91" s="313" t="e">
        <f t="shared" si="9"/>
        <v>#DIV/0!</v>
      </c>
    </row>
    <row r="92" spans="1:18" ht="13.5" thickBot="1">
      <c r="A92" s="455" t="s">
        <v>138</v>
      </c>
      <c r="B92" s="304" t="s">
        <v>127</v>
      </c>
      <c r="C92" s="305"/>
      <c r="D92" s="306">
        <f>C92/2</f>
        <v>0</v>
      </c>
      <c r="E92" s="311"/>
      <c r="F92" s="306">
        <f>E92/2</f>
        <v>0</v>
      </c>
      <c r="H92" s="462" t="s">
        <v>265</v>
      </c>
      <c r="I92" s="315">
        <f>D103</f>
        <v>0</v>
      </c>
      <c r="J92" s="316">
        <v>0.4</v>
      </c>
      <c r="K92" s="316">
        <f t="shared" si="10"/>
        <v>0</v>
      </c>
      <c r="L92" s="333" t="e">
        <f t="shared" si="7"/>
        <v>#DIV/0!</v>
      </c>
      <c r="M92" s="292"/>
      <c r="N92" s="465" t="s">
        <v>265</v>
      </c>
      <c r="O92" s="317">
        <f>F103</f>
        <v>0</v>
      </c>
      <c r="P92" s="316">
        <v>0.4</v>
      </c>
      <c r="Q92" s="316">
        <f t="shared" si="11"/>
        <v>0</v>
      </c>
      <c r="R92" s="333" t="e">
        <f t="shared" si="9"/>
        <v>#DIV/0!</v>
      </c>
    </row>
    <row r="93" spans="1:12" ht="13.5" thickBot="1">
      <c r="A93" s="457" t="s">
        <v>138</v>
      </c>
      <c r="B93" s="320" t="s">
        <v>107</v>
      </c>
      <c r="C93" s="321"/>
      <c r="D93" s="322">
        <f>C93</f>
        <v>0</v>
      </c>
      <c r="E93" s="323"/>
      <c r="F93" s="322">
        <f>E93</f>
        <v>0</v>
      </c>
      <c r="I93" s="318"/>
      <c r="J93" s="318"/>
      <c r="K93" s="318"/>
      <c r="L93" s="318"/>
    </row>
    <row r="94" spans="1:17" ht="13.5" thickBot="1">
      <c r="A94" s="455" t="s">
        <v>293</v>
      </c>
      <c r="B94" s="392" t="s">
        <v>127</v>
      </c>
      <c r="C94" s="321"/>
      <c r="D94" s="322">
        <f>C94/2</f>
        <v>0</v>
      </c>
      <c r="E94" s="323"/>
      <c r="F94" s="322">
        <f>E94/2</f>
        <v>0</v>
      </c>
      <c r="J94" s="278" t="s">
        <v>143</v>
      </c>
      <c r="K94" s="319">
        <f>SUM('Plan2 - UTI'!I45:I48)</f>
        <v>0</v>
      </c>
      <c r="P94" s="278" t="s">
        <v>143</v>
      </c>
      <c r="Q94" s="319">
        <f>'Plan2 - UTI'!I49</f>
        <v>0</v>
      </c>
    </row>
    <row r="95" spans="1:17" ht="12.75">
      <c r="A95" s="455" t="s">
        <v>294</v>
      </c>
      <c r="B95" s="392" t="s">
        <v>295</v>
      </c>
      <c r="C95" s="321"/>
      <c r="D95" s="322">
        <f>C95/20</f>
        <v>0</v>
      </c>
      <c r="E95" s="323"/>
      <c r="F95" s="322">
        <f>E95/20</f>
        <v>0</v>
      </c>
      <c r="K95" s="289"/>
      <c r="Q95" s="289"/>
    </row>
    <row r="96" spans="1:17" ht="12.75">
      <c r="A96" s="456" t="s">
        <v>257</v>
      </c>
      <c r="B96" s="304" t="s">
        <v>266</v>
      </c>
      <c r="C96" s="305"/>
      <c r="D96" s="306">
        <f>C96/20</f>
        <v>0</v>
      </c>
      <c r="E96" s="311"/>
      <c r="F96" s="306">
        <f>E96/20</f>
        <v>0</v>
      </c>
      <c r="K96" s="289"/>
      <c r="Q96" s="289"/>
    </row>
    <row r="97" spans="1:17" ht="12.75">
      <c r="A97" s="456" t="s">
        <v>258</v>
      </c>
      <c r="B97" s="304" t="s">
        <v>266</v>
      </c>
      <c r="C97" s="305"/>
      <c r="D97" s="306">
        <f>C97/20</f>
        <v>0</v>
      </c>
      <c r="E97" s="311"/>
      <c r="F97" s="306">
        <f>E97/20</f>
        <v>0</v>
      </c>
      <c r="K97" s="289"/>
      <c r="Q97" s="289"/>
    </row>
    <row r="98" spans="1:17" ht="12.75">
      <c r="A98" s="456" t="s">
        <v>259</v>
      </c>
      <c r="B98" s="304" t="s">
        <v>267</v>
      </c>
      <c r="C98" s="305"/>
      <c r="D98" s="306">
        <f>C98/10</f>
        <v>0</v>
      </c>
      <c r="E98" s="311"/>
      <c r="F98" s="306">
        <f>E98/10</f>
        <v>0</v>
      </c>
      <c r="K98" s="289"/>
      <c r="Q98" s="289"/>
    </row>
    <row r="99" spans="1:17" ht="12.75">
      <c r="A99" s="456" t="s">
        <v>260</v>
      </c>
      <c r="B99" s="304" t="s">
        <v>266</v>
      </c>
      <c r="C99" s="305"/>
      <c r="D99" s="306">
        <f>C99/20</f>
        <v>0</v>
      </c>
      <c r="E99" s="311"/>
      <c r="F99" s="306">
        <f>E99/20</f>
        <v>0</v>
      </c>
      <c r="K99" s="289"/>
      <c r="Q99" s="289"/>
    </row>
    <row r="100" spans="1:17" ht="12.75">
      <c r="A100" s="456" t="s">
        <v>260</v>
      </c>
      <c r="B100" s="304" t="s">
        <v>268</v>
      </c>
      <c r="C100" s="305"/>
      <c r="D100" s="306">
        <f>C100*0.07</f>
        <v>0</v>
      </c>
      <c r="E100" s="311"/>
      <c r="F100" s="306">
        <f>E100*0.07</f>
        <v>0</v>
      </c>
      <c r="K100" s="289"/>
      <c r="Q100" s="289"/>
    </row>
    <row r="101" spans="1:17" ht="12.75">
      <c r="A101" s="456" t="s">
        <v>262</v>
      </c>
      <c r="B101" s="304" t="s">
        <v>269</v>
      </c>
      <c r="C101" s="305"/>
      <c r="D101" s="306">
        <f>C101/5</f>
        <v>0</v>
      </c>
      <c r="E101" s="311"/>
      <c r="F101" s="306">
        <f>E101/5</f>
        <v>0</v>
      </c>
      <c r="K101" s="289"/>
      <c r="Q101" s="289"/>
    </row>
    <row r="102" spans="1:17" ht="12.75">
      <c r="A102" s="456" t="s">
        <v>264</v>
      </c>
      <c r="B102" s="304" t="s">
        <v>267</v>
      </c>
      <c r="C102" s="305"/>
      <c r="D102" s="306">
        <f>C102/10</f>
        <v>0</v>
      </c>
      <c r="E102" s="311"/>
      <c r="F102" s="306">
        <f>E102/10</f>
        <v>0</v>
      </c>
      <c r="K102" s="289"/>
      <c r="Q102" s="289"/>
    </row>
    <row r="103" spans="1:17" ht="13.5" thickBot="1">
      <c r="A103" s="458" t="s">
        <v>265</v>
      </c>
      <c r="B103" s="324" t="s">
        <v>270</v>
      </c>
      <c r="C103" s="325"/>
      <c r="D103" s="316">
        <f>C103/5</f>
        <v>0</v>
      </c>
      <c r="E103" s="326"/>
      <c r="F103" s="316">
        <f>E103/5</f>
        <v>0</v>
      </c>
      <c r="K103" s="289"/>
      <c r="Q103" s="289"/>
    </row>
    <row r="104" ht="13.5" thickBot="1"/>
    <row r="105" spans="1:15" ht="13.5" thickBot="1">
      <c r="A105" s="626" t="s">
        <v>41</v>
      </c>
      <c r="C105" s="736" t="s">
        <v>98</v>
      </c>
      <c r="D105" s="737"/>
      <c r="E105" s="736" t="s">
        <v>99</v>
      </c>
      <c r="F105" s="737"/>
      <c r="H105" s="290" t="s">
        <v>98</v>
      </c>
      <c r="I105" s="291"/>
      <c r="M105" s="292"/>
      <c r="N105" s="290" t="s">
        <v>99</v>
      </c>
      <c r="O105" s="293"/>
    </row>
    <row r="106" spans="1:16" ht="13.5" thickBot="1">
      <c r="A106" s="294" t="s">
        <v>100</v>
      </c>
      <c r="B106" s="294" t="s">
        <v>101</v>
      </c>
      <c r="C106" s="294" t="s">
        <v>102</v>
      </c>
      <c r="D106" s="295" t="s">
        <v>103</v>
      </c>
      <c r="E106" s="294" t="s">
        <v>102</v>
      </c>
      <c r="F106" s="295" t="s">
        <v>103</v>
      </c>
      <c r="H106" s="626" t="s">
        <v>41</v>
      </c>
      <c r="I106" s="296" t="s">
        <v>104</v>
      </c>
      <c r="J106" s="293" t="s">
        <v>105</v>
      </c>
      <c r="M106" s="292"/>
      <c r="N106" s="626" t="s">
        <v>41</v>
      </c>
      <c r="O106" s="296" t="s">
        <v>104</v>
      </c>
      <c r="P106" s="293" t="s">
        <v>105</v>
      </c>
    </row>
    <row r="107" spans="1:18" ht="13.5" thickBot="1">
      <c r="A107" s="454" t="s">
        <v>136</v>
      </c>
      <c r="B107" s="297" t="s">
        <v>137</v>
      </c>
      <c r="C107" s="298"/>
      <c r="D107" s="299">
        <f>C107/2</f>
        <v>0</v>
      </c>
      <c r="E107" s="329"/>
      <c r="F107" s="299">
        <f>E107/2</f>
        <v>0</v>
      </c>
      <c r="H107" s="301" t="s">
        <v>108</v>
      </c>
      <c r="I107" s="302" t="s">
        <v>109</v>
      </c>
      <c r="J107" s="302" t="s">
        <v>110</v>
      </c>
      <c r="K107" s="303" t="s">
        <v>111</v>
      </c>
      <c r="L107" s="302" t="s">
        <v>112</v>
      </c>
      <c r="M107" s="292"/>
      <c r="N107" s="466" t="s">
        <v>108</v>
      </c>
      <c r="O107" s="302" t="s">
        <v>109</v>
      </c>
      <c r="P107" s="302" t="s">
        <v>110</v>
      </c>
      <c r="Q107" s="303" t="s">
        <v>111</v>
      </c>
      <c r="R107" s="302" t="s">
        <v>112</v>
      </c>
    </row>
    <row r="108" spans="1:18" ht="12.75">
      <c r="A108" s="455" t="s">
        <v>136</v>
      </c>
      <c r="B108" s="304" t="s">
        <v>139</v>
      </c>
      <c r="C108" s="305"/>
      <c r="D108" s="306">
        <f>C108</f>
        <v>0</v>
      </c>
      <c r="E108" s="311"/>
      <c r="F108" s="306">
        <f>E108</f>
        <v>0</v>
      </c>
      <c r="H108" s="459" t="s">
        <v>129</v>
      </c>
      <c r="I108" s="308">
        <f>D107+D108</f>
        <v>0</v>
      </c>
      <c r="J108" s="299">
        <v>4</v>
      </c>
      <c r="K108" s="299">
        <f aca="true" t="shared" si="12" ref="K108:K128">I108/J108</f>
        <v>0</v>
      </c>
      <c r="L108" s="309" t="e">
        <f aca="true" t="shared" si="13" ref="L108:L137">K108/K$139*1000</f>
        <v>#DIV/0!</v>
      </c>
      <c r="M108" s="292"/>
      <c r="N108" s="463" t="s">
        <v>129</v>
      </c>
      <c r="O108" s="310">
        <f>F107+F108</f>
        <v>0</v>
      </c>
      <c r="P108" s="308">
        <v>4</v>
      </c>
      <c r="Q108" s="299">
        <f aca="true" t="shared" si="14" ref="Q108:Q128">O108/P108</f>
        <v>0</v>
      </c>
      <c r="R108" s="309" t="e">
        <f aca="true" t="shared" si="15" ref="R108:R137">Q108/Q$139*1000</f>
        <v>#DIV/0!</v>
      </c>
    </row>
    <row r="109" spans="1:18" ht="12.75">
      <c r="A109" s="456" t="s">
        <v>115</v>
      </c>
      <c r="B109" s="304" t="s">
        <v>107</v>
      </c>
      <c r="C109" s="305"/>
      <c r="D109" s="306">
        <f>C109</f>
        <v>0</v>
      </c>
      <c r="E109" s="311"/>
      <c r="F109" s="306">
        <f>E109</f>
        <v>0</v>
      </c>
      <c r="H109" s="460" t="s">
        <v>115</v>
      </c>
      <c r="I109" s="312">
        <f>D109+D110</f>
        <v>0</v>
      </c>
      <c r="J109" s="306">
        <v>4</v>
      </c>
      <c r="K109" s="306">
        <f t="shared" si="12"/>
        <v>0</v>
      </c>
      <c r="L109" s="313" t="e">
        <f t="shared" si="13"/>
        <v>#DIV/0!</v>
      </c>
      <c r="M109" s="292"/>
      <c r="N109" s="393" t="s">
        <v>115</v>
      </c>
      <c r="O109" s="314">
        <f>F109+F110</f>
        <v>0</v>
      </c>
      <c r="P109" s="312">
        <v>4</v>
      </c>
      <c r="Q109" s="306">
        <f t="shared" si="14"/>
        <v>0</v>
      </c>
      <c r="R109" s="313" t="e">
        <f t="shared" si="15"/>
        <v>#DIV/0!</v>
      </c>
    </row>
    <row r="110" spans="1:18" ht="12.75">
      <c r="A110" s="456" t="s">
        <v>115</v>
      </c>
      <c r="B110" s="304" t="s">
        <v>116</v>
      </c>
      <c r="C110" s="305"/>
      <c r="D110" s="306">
        <f>C110*2</f>
        <v>0</v>
      </c>
      <c r="E110" s="311"/>
      <c r="F110" s="306">
        <f>E110*2</f>
        <v>0</v>
      </c>
      <c r="H110" s="460" t="s">
        <v>113</v>
      </c>
      <c r="I110" s="312">
        <f>D111</f>
        <v>0</v>
      </c>
      <c r="J110" s="306">
        <v>2</v>
      </c>
      <c r="K110" s="306">
        <f t="shared" si="12"/>
        <v>0</v>
      </c>
      <c r="L110" s="313" t="e">
        <f t="shared" si="13"/>
        <v>#DIV/0!</v>
      </c>
      <c r="M110" s="292"/>
      <c r="N110" s="393" t="s">
        <v>113</v>
      </c>
      <c r="O110" s="314">
        <f>F111</f>
        <v>0</v>
      </c>
      <c r="P110" s="312">
        <v>2</v>
      </c>
      <c r="Q110" s="306">
        <f t="shared" si="14"/>
        <v>0</v>
      </c>
      <c r="R110" s="313" t="e">
        <f t="shared" si="15"/>
        <v>#DIV/0!</v>
      </c>
    </row>
    <row r="111" spans="1:18" ht="12.75">
      <c r="A111" s="456" t="s">
        <v>113</v>
      </c>
      <c r="B111" s="304" t="s">
        <v>107</v>
      </c>
      <c r="C111" s="305"/>
      <c r="D111" s="306">
        <f>C111</f>
        <v>0</v>
      </c>
      <c r="E111" s="311"/>
      <c r="F111" s="306">
        <f>E111</f>
        <v>0</v>
      </c>
      <c r="H111" s="460" t="s">
        <v>114</v>
      </c>
      <c r="I111" s="312">
        <f>D112</f>
        <v>0</v>
      </c>
      <c r="J111" s="306">
        <v>6</v>
      </c>
      <c r="K111" s="306">
        <f t="shared" si="12"/>
        <v>0</v>
      </c>
      <c r="L111" s="313" t="e">
        <f t="shared" si="13"/>
        <v>#DIV/0!</v>
      </c>
      <c r="M111" s="292"/>
      <c r="N111" s="393" t="s">
        <v>114</v>
      </c>
      <c r="O111" s="314">
        <f>F112</f>
        <v>0</v>
      </c>
      <c r="P111" s="312">
        <v>6</v>
      </c>
      <c r="Q111" s="306">
        <f t="shared" si="14"/>
        <v>0</v>
      </c>
      <c r="R111" s="313" t="e">
        <f t="shared" si="15"/>
        <v>#DIV/0!</v>
      </c>
    </row>
    <row r="112" spans="1:18" ht="12.75">
      <c r="A112" s="456" t="s">
        <v>114</v>
      </c>
      <c r="B112" s="304" t="s">
        <v>107</v>
      </c>
      <c r="C112" s="305"/>
      <c r="D112" s="306">
        <f>C112</f>
        <v>0</v>
      </c>
      <c r="E112" s="311"/>
      <c r="F112" s="306">
        <f>E112</f>
        <v>0</v>
      </c>
      <c r="H112" s="460" t="s">
        <v>106</v>
      </c>
      <c r="I112" s="312">
        <f>D113</f>
        <v>0</v>
      </c>
      <c r="J112" s="306">
        <v>2</v>
      </c>
      <c r="K112" s="306">
        <f t="shared" si="12"/>
        <v>0</v>
      </c>
      <c r="L112" s="313" t="e">
        <f t="shared" si="13"/>
        <v>#DIV/0!</v>
      </c>
      <c r="M112" s="292"/>
      <c r="N112" s="393" t="s">
        <v>106</v>
      </c>
      <c r="O112" s="314">
        <f>F113</f>
        <v>0</v>
      </c>
      <c r="P112" s="312">
        <v>2</v>
      </c>
      <c r="Q112" s="306">
        <f t="shared" si="14"/>
        <v>0</v>
      </c>
      <c r="R112" s="313" t="e">
        <f t="shared" si="15"/>
        <v>#DIV/0!</v>
      </c>
    </row>
    <row r="113" spans="1:18" ht="12.75">
      <c r="A113" s="456" t="s">
        <v>106</v>
      </c>
      <c r="B113" s="304" t="s">
        <v>107</v>
      </c>
      <c r="C113" s="305"/>
      <c r="D113" s="306">
        <f>C113</f>
        <v>0</v>
      </c>
      <c r="E113" s="311"/>
      <c r="F113" s="306">
        <f>E113</f>
        <v>0</v>
      </c>
      <c r="H113" s="461" t="s">
        <v>119</v>
      </c>
      <c r="I113" s="312">
        <f>D114+D116</f>
        <v>0</v>
      </c>
      <c r="J113" s="306">
        <v>1</v>
      </c>
      <c r="K113" s="306">
        <f t="shared" si="12"/>
        <v>0</v>
      </c>
      <c r="L113" s="313" t="e">
        <f t="shared" si="13"/>
        <v>#DIV/0!</v>
      </c>
      <c r="M113" s="292"/>
      <c r="N113" s="464" t="s">
        <v>119</v>
      </c>
      <c r="O113" s="314">
        <f>F114+F116</f>
        <v>0</v>
      </c>
      <c r="P113" s="312">
        <v>1</v>
      </c>
      <c r="Q113" s="306">
        <f t="shared" si="14"/>
        <v>0</v>
      </c>
      <c r="R113" s="313" t="e">
        <f t="shared" si="15"/>
        <v>#DIV/0!</v>
      </c>
    </row>
    <row r="114" spans="1:18" ht="12.75">
      <c r="A114" s="455" t="s">
        <v>117</v>
      </c>
      <c r="B114" s="304" t="s">
        <v>118</v>
      </c>
      <c r="C114" s="305"/>
      <c r="D114" s="306">
        <f>C114/4</f>
        <v>0</v>
      </c>
      <c r="E114" s="311"/>
      <c r="F114" s="306">
        <f>E114/4</f>
        <v>0</v>
      </c>
      <c r="H114" s="461" t="s">
        <v>121</v>
      </c>
      <c r="I114" s="312">
        <f>D115</f>
        <v>0</v>
      </c>
      <c r="J114" s="306">
        <v>0.8</v>
      </c>
      <c r="K114" s="306">
        <f t="shared" si="12"/>
        <v>0</v>
      </c>
      <c r="L114" s="313" t="e">
        <f t="shared" si="13"/>
        <v>#DIV/0!</v>
      </c>
      <c r="M114" s="292"/>
      <c r="N114" s="464" t="s">
        <v>121</v>
      </c>
      <c r="O114" s="314">
        <f>F115</f>
        <v>0</v>
      </c>
      <c r="P114" s="312">
        <v>0.8</v>
      </c>
      <c r="Q114" s="306">
        <f t="shared" si="14"/>
        <v>0</v>
      </c>
      <c r="R114" s="313" t="e">
        <f t="shared" si="15"/>
        <v>#DIV/0!</v>
      </c>
    </row>
    <row r="115" spans="1:18" ht="12.75">
      <c r="A115" s="455" t="s">
        <v>117</v>
      </c>
      <c r="B115" s="304" t="s">
        <v>120</v>
      </c>
      <c r="C115" s="305"/>
      <c r="D115" s="306">
        <f>C115/5</f>
        <v>0</v>
      </c>
      <c r="E115" s="311"/>
      <c r="F115" s="306">
        <f>E115/5</f>
        <v>0</v>
      </c>
      <c r="H115" s="461" t="s">
        <v>135</v>
      </c>
      <c r="I115" s="312">
        <f>D117</f>
        <v>0</v>
      </c>
      <c r="J115" s="306">
        <v>1</v>
      </c>
      <c r="K115" s="306">
        <f t="shared" si="12"/>
        <v>0</v>
      </c>
      <c r="L115" s="313" t="e">
        <f t="shared" si="13"/>
        <v>#DIV/0!</v>
      </c>
      <c r="M115" s="292"/>
      <c r="N115" s="464" t="s">
        <v>135</v>
      </c>
      <c r="O115" s="314">
        <f>F117</f>
        <v>0</v>
      </c>
      <c r="P115" s="312">
        <v>1</v>
      </c>
      <c r="Q115" s="306">
        <f t="shared" si="14"/>
        <v>0</v>
      </c>
      <c r="R115" s="313" t="e">
        <f t="shared" si="15"/>
        <v>#DIV/0!</v>
      </c>
    </row>
    <row r="116" spans="1:18" ht="12.75">
      <c r="A116" s="455" t="s">
        <v>117</v>
      </c>
      <c r="B116" s="304" t="s">
        <v>122</v>
      </c>
      <c r="C116" s="305"/>
      <c r="D116" s="306">
        <f>C116/2</f>
        <v>0</v>
      </c>
      <c r="E116" s="311"/>
      <c r="F116" s="306">
        <f>E116/2</f>
        <v>0</v>
      </c>
      <c r="H116" s="461" t="s">
        <v>130</v>
      </c>
      <c r="I116" s="312">
        <f>D118+D119</f>
        <v>0</v>
      </c>
      <c r="J116" s="306">
        <v>2</v>
      </c>
      <c r="K116" s="306">
        <f t="shared" si="12"/>
        <v>0</v>
      </c>
      <c r="L116" s="313" t="e">
        <f t="shared" si="13"/>
        <v>#DIV/0!</v>
      </c>
      <c r="M116" s="292"/>
      <c r="N116" s="464" t="s">
        <v>130</v>
      </c>
      <c r="O116" s="314">
        <f>F118+F119</f>
        <v>0</v>
      </c>
      <c r="P116" s="312">
        <v>2</v>
      </c>
      <c r="Q116" s="306">
        <f t="shared" si="14"/>
        <v>0</v>
      </c>
      <c r="R116" s="313" t="e">
        <f t="shared" si="15"/>
        <v>#DIV/0!</v>
      </c>
    </row>
    <row r="117" spans="1:18" ht="12.75">
      <c r="A117" s="455" t="s">
        <v>135</v>
      </c>
      <c r="B117" s="304" t="s">
        <v>107</v>
      </c>
      <c r="C117" s="305"/>
      <c r="D117" s="306">
        <f>C117</f>
        <v>0</v>
      </c>
      <c r="E117" s="311"/>
      <c r="F117" s="306">
        <f>E117</f>
        <v>0</v>
      </c>
      <c r="H117" s="461" t="s">
        <v>123</v>
      </c>
      <c r="I117" s="312">
        <f>D122+D123</f>
        <v>0</v>
      </c>
      <c r="J117" s="306">
        <v>0.5</v>
      </c>
      <c r="K117" s="306">
        <f t="shared" si="12"/>
        <v>0</v>
      </c>
      <c r="L117" s="313" t="e">
        <f t="shared" si="13"/>
        <v>#DIV/0!</v>
      </c>
      <c r="M117" s="292"/>
      <c r="N117" s="464" t="s">
        <v>123</v>
      </c>
      <c r="O117" s="314">
        <f>F122+F123</f>
        <v>0</v>
      </c>
      <c r="P117" s="312">
        <v>0.5</v>
      </c>
      <c r="Q117" s="306">
        <f t="shared" si="14"/>
        <v>0</v>
      </c>
      <c r="R117" s="313" t="e">
        <f t="shared" si="15"/>
        <v>#DIV/0!</v>
      </c>
    </row>
    <row r="118" spans="1:18" ht="12.75">
      <c r="A118" s="455" t="s">
        <v>130</v>
      </c>
      <c r="B118" s="304" t="s">
        <v>125</v>
      </c>
      <c r="C118" s="305"/>
      <c r="D118" s="306">
        <f>C118/4</f>
        <v>0</v>
      </c>
      <c r="E118" s="311"/>
      <c r="F118" s="306">
        <f>E118/4</f>
        <v>0</v>
      </c>
      <c r="H118" s="461" t="s">
        <v>126</v>
      </c>
      <c r="I118" s="312">
        <f>D120+D121</f>
        <v>0</v>
      </c>
      <c r="J118" s="306">
        <v>0.5</v>
      </c>
      <c r="K118" s="306">
        <f t="shared" si="12"/>
        <v>0</v>
      </c>
      <c r="L118" s="313" t="e">
        <f t="shared" si="13"/>
        <v>#DIV/0!</v>
      </c>
      <c r="M118" s="292"/>
      <c r="N118" s="464" t="s">
        <v>126</v>
      </c>
      <c r="O118" s="314">
        <f>F120+F121</f>
        <v>0</v>
      </c>
      <c r="P118" s="312">
        <v>0.5</v>
      </c>
      <c r="Q118" s="306">
        <f t="shared" si="14"/>
        <v>0</v>
      </c>
      <c r="R118" s="313" t="e">
        <f t="shared" si="15"/>
        <v>#DIV/0!</v>
      </c>
    </row>
    <row r="119" spans="1:18" ht="12.75">
      <c r="A119" s="455" t="s">
        <v>130</v>
      </c>
      <c r="B119" s="304" t="s">
        <v>127</v>
      </c>
      <c r="C119" s="305"/>
      <c r="D119" s="306">
        <f>C119/2</f>
        <v>0</v>
      </c>
      <c r="E119" s="311"/>
      <c r="F119" s="306">
        <f>E119/2</f>
        <v>0</v>
      </c>
      <c r="H119" s="461" t="s">
        <v>165</v>
      </c>
      <c r="I119" s="312">
        <f>D125</f>
        <v>0</v>
      </c>
      <c r="J119" s="306">
        <v>1.2</v>
      </c>
      <c r="K119" s="306">
        <f t="shared" si="12"/>
        <v>0</v>
      </c>
      <c r="L119" s="313" t="e">
        <f t="shared" si="13"/>
        <v>#DIV/0!</v>
      </c>
      <c r="M119" s="292"/>
      <c r="N119" s="464" t="s">
        <v>165</v>
      </c>
      <c r="O119" s="314">
        <f>F125</f>
        <v>0</v>
      </c>
      <c r="P119" s="312">
        <v>1.2</v>
      </c>
      <c r="Q119" s="306">
        <f t="shared" si="14"/>
        <v>0</v>
      </c>
      <c r="R119" s="313" t="e">
        <f t="shared" si="15"/>
        <v>#DIV/0!</v>
      </c>
    </row>
    <row r="120" spans="1:18" ht="12.75">
      <c r="A120" s="455" t="s">
        <v>124</v>
      </c>
      <c r="B120" s="304" t="s">
        <v>125</v>
      </c>
      <c r="C120" s="305"/>
      <c r="D120" s="306">
        <f>C120/4</f>
        <v>0</v>
      </c>
      <c r="E120" s="311"/>
      <c r="F120" s="306">
        <f>E120/4</f>
        <v>0</v>
      </c>
      <c r="H120" s="461" t="s">
        <v>166</v>
      </c>
      <c r="I120" s="312">
        <f>D124</f>
        <v>0</v>
      </c>
      <c r="J120" s="306">
        <v>1.2</v>
      </c>
      <c r="K120" s="306">
        <f t="shared" si="12"/>
        <v>0</v>
      </c>
      <c r="L120" s="313" t="e">
        <f t="shared" si="13"/>
        <v>#DIV/0!</v>
      </c>
      <c r="M120" s="292"/>
      <c r="N120" s="464" t="s">
        <v>166</v>
      </c>
      <c r="O120" s="314">
        <f>F124</f>
        <v>0</v>
      </c>
      <c r="P120" s="312">
        <v>1.2</v>
      </c>
      <c r="Q120" s="306">
        <f t="shared" si="14"/>
        <v>0</v>
      </c>
      <c r="R120" s="313" t="e">
        <f t="shared" si="15"/>
        <v>#DIV/0!</v>
      </c>
    </row>
    <row r="121" spans="1:18" ht="12.75">
      <c r="A121" s="455" t="s">
        <v>124</v>
      </c>
      <c r="B121" s="304" t="s">
        <v>127</v>
      </c>
      <c r="C121" s="305"/>
      <c r="D121" s="306">
        <f>C121/2</f>
        <v>0</v>
      </c>
      <c r="E121" s="311"/>
      <c r="F121" s="306">
        <f>E121/2</f>
        <v>0</v>
      </c>
      <c r="H121" s="461" t="s">
        <v>133</v>
      </c>
      <c r="I121" s="312">
        <f>D126+D127</f>
        <v>0</v>
      </c>
      <c r="J121" s="306">
        <v>3</v>
      </c>
      <c r="K121" s="306">
        <f t="shared" si="12"/>
        <v>0</v>
      </c>
      <c r="L121" s="313" t="e">
        <f t="shared" si="13"/>
        <v>#DIV/0!</v>
      </c>
      <c r="M121" s="292"/>
      <c r="N121" s="464" t="s">
        <v>133</v>
      </c>
      <c r="O121" s="314">
        <f>F126+F127</f>
        <v>0</v>
      </c>
      <c r="P121" s="312">
        <v>3</v>
      </c>
      <c r="Q121" s="306">
        <f t="shared" si="14"/>
        <v>0</v>
      </c>
      <c r="R121" s="313" t="e">
        <f t="shared" si="15"/>
        <v>#DIV/0!</v>
      </c>
    </row>
    <row r="122" spans="1:18" ht="12.75">
      <c r="A122" s="455" t="s">
        <v>124</v>
      </c>
      <c r="B122" s="304" t="s">
        <v>118</v>
      </c>
      <c r="C122" s="305"/>
      <c r="D122" s="306">
        <f>C122/4</f>
        <v>0</v>
      </c>
      <c r="E122" s="311"/>
      <c r="F122" s="306">
        <f>E122/4</f>
        <v>0</v>
      </c>
      <c r="H122" s="461" t="s">
        <v>167</v>
      </c>
      <c r="I122" s="312">
        <f>D129</f>
        <v>0</v>
      </c>
      <c r="J122" s="306">
        <v>0.4</v>
      </c>
      <c r="K122" s="306">
        <f t="shared" si="12"/>
        <v>0</v>
      </c>
      <c r="L122" s="313" t="e">
        <f t="shared" si="13"/>
        <v>#DIV/0!</v>
      </c>
      <c r="M122" s="292"/>
      <c r="N122" s="464" t="s">
        <v>167</v>
      </c>
      <c r="O122" s="314">
        <f>F129</f>
        <v>0</v>
      </c>
      <c r="P122" s="312">
        <v>0.4</v>
      </c>
      <c r="Q122" s="306">
        <f t="shared" si="14"/>
        <v>0</v>
      </c>
      <c r="R122" s="313" t="e">
        <f t="shared" si="15"/>
        <v>#DIV/0!</v>
      </c>
    </row>
    <row r="123" spans="1:18" ht="12.75">
      <c r="A123" s="455" t="s">
        <v>124</v>
      </c>
      <c r="B123" s="304" t="s">
        <v>122</v>
      </c>
      <c r="C123" s="305"/>
      <c r="D123" s="306">
        <f>C123/2</f>
        <v>0</v>
      </c>
      <c r="E123" s="311"/>
      <c r="F123" s="306">
        <f>E123/2</f>
        <v>0</v>
      </c>
      <c r="H123" s="461" t="s">
        <v>168</v>
      </c>
      <c r="I123" s="312">
        <f>D128</f>
        <v>0</v>
      </c>
      <c r="J123" s="306">
        <v>0.4</v>
      </c>
      <c r="K123" s="306">
        <f t="shared" si="12"/>
        <v>0</v>
      </c>
      <c r="L123" s="313" t="e">
        <f t="shared" si="13"/>
        <v>#DIV/0!</v>
      </c>
      <c r="M123" s="292"/>
      <c r="N123" s="464" t="s">
        <v>168</v>
      </c>
      <c r="O123" s="314">
        <f>F128</f>
        <v>0</v>
      </c>
      <c r="P123" s="312">
        <v>0.4</v>
      </c>
      <c r="Q123" s="306">
        <f t="shared" si="14"/>
        <v>0</v>
      </c>
      <c r="R123" s="313" t="e">
        <f t="shared" si="15"/>
        <v>#DIV/0!</v>
      </c>
    </row>
    <row r="124" spans="1:18" ht="12.75">
      <c r="A124" s="455" t="s">
        <v>159</v>
      </c>
      <c r="B124" s="304" t="s">
        <v>161</v>
      </c>
      <c r="C124" s="305"/>
      <c r="D124" s="306">
        <f>C124/1.67</f>
        <v>0</v>
      </c>
      <c r="E124" s="311"/>
      <c r="F124" s="306">
        <f>E124/1.67</f>
        <v>0</v>
      </c>
      <c r="H124" s="461" t="s">
        <v>128</v>
      </c>
      <c r="I124" s="312">
        <f>D130+D131</f>
        <v>0</v>
      </c>
      <c r="J124" s="306">
        <v>12</v>
      </c>
      <c r="K124" s="306">
        <f t="shared" si="12"/>
        <v>0</v>
      </c>
      <c r="L124" s="313" t="e">
        <f t="shared" si="13"/>
        <v>#DIV/0!</v>
      </c>
      <c r="M124" s="292"/>
      <c r="N124" s="464" t="s">
        <v>128</v>
      </c>
      <c r="O124" s="314">
        <f>F130+F131</f>
        <v>0</v>
      </c>
      <c r="P124" s="312">
        <v>12</v>
      </c>
      <c r="Q124" s="306">
        <f t="shared" si="14"/>
        <v>0</v>
      </c>
      <c r="R124" s="313" t="e">
        <f t="shared" si="15"/>
        <v>#DIV/0!</v>
      </c>
    </row>
    <row r="125" spans="1:18" ht="12.75">
      <c r="A125" s="455" t="s">
        <v>159</v>
      </c>
      <c r="B125" s="304" t="s">
        <v>160</v>
      </c>
      <c r="C125" s="305"/>
      <c r="D125" s="306">
        <f>C125/1.67</f>
        <v>0</v>
      </c>
      <c r="E125" s="311"/>
      <c r="F125" s="306">
        <f>E125/1.67</f>
        <v>0</v>
      </c>
      <c r="H125" s="461" t="s">
        <v>141</v>
      </c>
      <c r="I125" s="312">
        <f>D132</f>
        <v>0</v>
      </c>
      <c r="J125" s="306">
        <v>0.2</v>
      </c>
      <c r="K125" s="306">
        <f t="shared" si="12"/>
        <v>0</v>
      </c>
      <c r="L125" s="313" t="e">
        <f t="shared" si="13"/>
        <v>#DIV/0!</v>
      </c>
      <c r="M125" s="292"/>
      <c r="N125" s="464" t="s">
        <v>141</v>
      </c>
      <c r="O125" s="314">
        <f>F132</f>
        <v>0</v>
      </c>
      <c r="P125" s="312">
        <v>0.2</v>
      </c>
      <c r="Q125" s="306">
        <f t="shared" si="14"/>
        <v>0</v>
      </c>
      <c r="R125" s="313" t="e">
        <f t="shared" si="15"/>
        <v>#DIV/0!</v>
      </c>
    </row>
    <row r="126" spans="1:18" ht="12.75">
      <c r="A126" s="455" t="s">
        <v>133</v>
      </c>
      <c r="B126" s="304" t="s">
        <v>127</v>
      </c>
      <c r="C126" s="305"/>
      <c r="D126" s="306">
        <f>C126/2</f>
        <v>0</v>
      </c>
      <c r="E126" s="311"/>
      <c r="F126" s="306">
        <f>E126/2</f>
        <v>0</v>
      </c>
      <c r="H126" s="461" t="s">
        <v>142</v>
      </c>
      <c r="I126" s="312">
        <f>D133+D134</f>
        <v>0</v>
      </c>
      <c r="J126" s="306">
        <v>0.3</v>
      </c>
      <c r="K126" s="306">
        <f t="shared" si="12"/>
        <v>0</v>
      </c>
      <c r="L126" s="313" t="e">
        <f t="shared" si="13"/>
        <v>#DIV/0!</v>
      </c>
      <c r="M126" s="292"/>
      <c r="N126" s="464" t="s">
        <v>142</v>
      </c>
      <c r="O126" s="314">
        <f>F133+F134</f>
        <v>0</v>
      </c>
      <c r="P126" s="312">
        <v>0.3</v>
      </c>
      <c r="Q126" s="306">
        <f t="shared" si="14"/>
        <v>0</v>
      </c>
      <c r="R126" s="313" t="e">
        <f t="shared" si="15"/>
        <v>#DIV/0!</v>
      </c>
    </row>
    <row r="127" spans="1:18" ht="12.75">
      <c r="A127" s="455" t="s">
        <v>133</v>
      </c>
      <c r="B127" s="304" t="s">
        <v>107</v>
      </c>
      <c r="C127" s="305"/>
      <c r="D127" s="306">
        <f>C127</f>
        <v>0</v>
      </c>
      <c r="E127" s="311"/>
      <c r="F127" s="306">
        <f>E127</f>
        <v>0</v>
      </c>
      <c r="H127" s="461" t="s">
        <v>140</v>
      </c>
      <c r="I127" s="312">
        <f>D135+D136</f>
        <v>0</v>
      </c>
      <c r="J127" s="306">
        <v>0.4</v>
      </c>
      <c r="K127" s="306">
        <f t="shared" si="12"/>
        <v>0</v>
      </c>
      <c r="L127" s="313" t="e">
        <f t="shared" si="13"/>
        <v>#DIV/0!</v>
      </c>
      <c r="M127" s="292"/>
      <c r="N127" s="464" t="s">
        <v>140</v>
      </c>
      <c r="O127" s="314">
        <f>F135+F136</f>
        <v>0</v>
      </c>
      <c r="P127" s="312">
        <v>0.4</v>
      </c>
      <c r="Q127" s="306">
        <f t="shared" si="14"/>
        <v>0</v>
      </c>
      <c r="R127" s="313" t="e">
        <f t="shared" si="15"/>
        <v>#DIV/0!</v>
      </c>
    </row>
    <row r="128" spans="1:18" ht="12.75">
      <c r="A128" s="455" t="s">
        <v>162</v>
      </c>
      <c r="B128" s="304" t="s">
        <v>164</v>
      </c>
      <c r="C128" s="305"/>
      <c r="D128" s="306">
        <f>C128/2.5</f>
        <v>0</v>
      </c>
      <c r="E128" s="311"/>
      <c r="F128" s="306">
        <f>E128/2.5</f>
        <v>0</v>
      </c>
      <c r="H128" s="461" t="s">
        <v>138</v>
      </c>
      <c r="I128" s="312">
        <f>D137+D138</f>
        <v>0</v>
      </c>
      <c r="J128" s="306">
        <v>2</v>
      </c>
      <c r="K128" s="306">
        <f t="shared" si="12"/>
        <v>0</v>
      </c>
      <c r="L128" s="313" t="e">
        <f t="shared" si="13"/>
        <v>#DIV/0!</v>
      </c>
      <c r="M128" s="292"/>
      <c r="N128" s="464" t="s">
        <v>138</v>
      </c>
      <c r="O128" s="314">
        <f>F137+F138</f>
        <v>0</v>
      </c>
      <c r="P128" s="312">
        <v>2</v>
      </c>
      <c r="Q128" s="306">
        <f t="shared" si="14"/>
        <v>0</v>
      </c>
      <c r="R128" s="313" t="e">
        <f t="shared" si="15"/>
        <v>#DIV/0!</v>
      </c>
    </row>
    <row r="129" spans="1:18" ht="12.75">
      <c r="A129" s="455" t="s">
        <v>162</v>
      </c>
      <c r="B129" s="304" t="s">
        <v>163</v>
      </c>
      <c r="C129" s="305"/>
      <c r="D129" s="306">
        <f>C129/2.5</f>
        <v>0</v>
      </c>
      <c r="E129" s="311"/>
      <c r="F129" s="306">
        <f>E129/2.5</f>
        <v>0</v>
      </c>
      <c r="H129" s="393" t="s">
        <v>293</v>
      </c>
      <c r="I129" s="393">
        <f>D139</f>
        <v>0</v>
      </c>
      <c r="J129" s="393">
        <v>0.5</v>
      </c>
      <c r="K129" s="306">
        <f aca="true" t="shared" si="16" ref="K129:K137">I129/J129</f>
        <v>0</v>
      </c>
      <c r="L129" s="313" t="e">
        <f t="shared" si="13"/>
        <v>#DIV/0!</v>
      </c>
      <c r="M129" s="394"/>
      <c r="N129" s="393" t="s">
        <v>293</v>
      </c>
      <c r="O129" s="393">
        <f>F139</f>
        <v>0</v>
      </c>
      <c r="P129" s="393">
        <v>0.5</v>
      </c>
      <c r="Q129" s="306">
        <f aca="true" t="shared" si="17" ref="Q129:Q137">O129/P129</f>
        <v>0</v>
      </c>
      <c r="R129" s="313" t="e">
        <f t="shared" si="15"/>
        <v>#DIV/0!</v>
      </c>
    </row>
    <row r="130" spans="1:18" ht="12.75">
      <c r="A130" s="455" t="s">
        <v>131</v>
      </c>
      <c r="B130" s="304" t="s">
        <v>132</v>
      </c>
      <c r="C130" s="305"/>
      <c r="D130" s="306">
        <f>C130*4</f>
        <v>0</v>
      </c>
      <c r="E130" s="311"/>
      <c r="F130" s="306">
        <f>E130*4</f>
        <v>0</v>
      </c>
      <c r="H130" s="393" t="s">
        <v>294</v>
      </c>
      <c r="I130" s="393">
        <f>D140</f>
        <v>0</v>
      </c>
      <c r="J130" s="393">
        <v>0.1</v>
      </c>
      <c r="K130" s="306">
        <f t="shared" si="16"/>
        <v>0</v>
      </c>
      <c r="L130" s="313" t="e">
        <f t="shared" si="13"/>
        <v>#DIV/0!</v>
      </c>
      <c r="M130" s="394"/>
      <c r="N130" s="393" t="s">
        <v>294</v>
      </c>
      <c r="O130" s="393">
        <f>F140</f>
        <v>0</v>
      </c>
      <c r="P130" s="393">
        <v>0.1</v>
      </c>
      <c r="Q130" s="306">
        <f t="shared" si="17"/>
        <v>0</v>
      </c>
      <c r="R130" s="313" t="e">
        <f t="shared" si="15"/>
        <v>#DIV/0!</v>
      </c>
    </row>
    <row r="131" spans="1:18" ht="12.75">
      <c r="A131" s="455" t="s">
        <v>131</v>
      </c>
      <c r="B131" s="304" t="s">
        <v>134</v>
      </c>
      <c r="C131" s="305"/>
      <c r="D131" s="306">
        <f>C131*2</f>
        <v>0</v>
      </c>
      <c r="E131" s="311"/>
      <c r="F131" s="306">
        <f>E131*2</f>
        <v>0</v>
      </c>
      <c r="H131" s="460" t="s">
        <v>257</v>
      </c>
      <c r="I131" s="312">
        <f>D141</f>
        <v>0</v>
      </c>
      <c r="J131" s="306">
        <v>0.04</v>
      </c>
      <c r="K131" s="306">
        <f t="shared" si="16"/>
        <v>0</v>
      </c>
      <c r="L131" s="313" t="e">
        <f t="shared" si="13"/>
        <v>#DIV/0!</v>
      </c>
      <c r="M131" s="292"/>
      <c r="N131" s="393" t="s">
        <v>257</v>
      </c>
      <c r="O131" s="314">
        <f>F141</f>
        <v>0</v>
      </c>
      <c r="P131" s="306">
        <v>0.04</v>
      </c>
      <c r="Q131" s="306">
        <f t="shared" si="17"/>
        <v>0</v>
      </c>
      <c r="R131" s="313" t="e">
        <f t="shared" si="15"/>
        <v>#DIV/0!</v>
      </c>
    </row>
    <row r="132" spans="1:18" ht="12.75">
      <c r="A132" s="455" t="s">
        <v>141</v>
      </c>
      <c r="B132" s="304" t="s">
        <v>145</v>
      </c>
      <c r="C132" s="305"/>
      <c r="D132" s="306">
        <f>C132/20</f>
        <v>0</v>
      </c>
      <c r="E132" s="311"/>
      <c r="F132" s="306">
        <f>E132/20</f>
        <v>0</v>
      </c>
      <c r="H132" s="460" t="s">
        <v>258</v>
      </c>
      <c r="I132" s="312">
        <f>D142</f>
        <v>0</v>
      </c>
      <c r="J132" s="306">
        <v>0.21</v>
      </c>
      <c r="K132" s="306">
        <f t="shared" si="16"/>
        <v>0</v>
      </c>
      <c r="L132" s="313" t="e">
        <f t="shared" si="13"/>
        <v>#DIV/0!</v>
      </c>
      <c r="M132" s="292"/>
      <c r="N132" s="393" t="s">
        <v>258</v>
      </c>
      <c r="O132" s="314">
        <f>F142</f>
        <v>0</v>
      </c>
      <c r="P132" s="306">
        <v>0.21</v>
      </c>
      <c r="Q132" s="306">
        <f t="shared" si="17"/>
        <v>0</v>
      </c>
      <c r="R132" s="313" t="e">
        <f t="shared" si="15"/>
        <v>#DIV/0!</v>
      </c>
    </row>
    <row r="133" spans="1:18" ht="12.75">
      <c r="A133" s="455" t="s">
        <v>142</v>
      </c>
      <c r="B133" s="304" t="s">
        <v>261</v>
      </c>
      <c r="C133" s="305"/>
      <c r="D133" s="306">
        <f>C133/30</f>
        <v>0</v>
      </c>
      <c r="E133" s="311"/>
      <c r="F133" s="306">
        <f>E133/30</f>
        <v>0</v>
      </c>
      <c r="H133" s="460" t="s">
        <v>259</v>
      </c>
      <c r="I133" s="312">
        <f>D143</f>
        <v>0</v>
      </c>
      <c r="J133" s="306">
        <v>0.1</v>
      </c>
      <c r="K133" s="306">
        <f t="shared" si="16"/>
        <v>0</v>
      </c>
      <c r="L133" s="313" t="e">
        <f t="shared" si="13"/>
        <v>#DIV/0!</v>
      </c>
      <c r="M133" s="292"/>
      <c r="N133" s="393" t="s">
        <v>259</v>
      </c>
      <c r="O133" s="314">
        <f>F143</f>
        <v>0</v>
      </c>
      <c r="P133" s="306">
        <v>0.1</v>
      </c>
      <c r="Q133" s="306">
        <f t="shared" si="17"/>
        <v>0</v>
      </c>
      <c r="R133" s="313" t="e">
        <f t="shared" si="15"/>
        <v>#DIV/0!</v>
      </c>
    </row>
    <row r="134" spans="1:18" ht="12.75">
      <c r="A134" s="455" t="s">
        <v>142</v>
      </c>
      <c r="B134" s="304" t="s">
        <v>263</v>
      </c>
      <c r="C134" s="305"/>
      <c r="D134" s="306">
        <f>C134/6.67</f>
        <v>0</v>
      </c>
      <c r="E134" s="311"/>
      <c r="F134" s="306">
        <f>E134/6.67</f>
        <v>0</v>
      </c>
      <c r="H134" s="460" t="s">
        <v>260</v>
      </c>
      <c r="I134" s="312">
        <f>D144+D145</f>
        <v>0</v>
      </c>
      <c r="J134" s="306">
        <v>0.05</v>
      </c>
      <c r="K134" s="306">
        <f t="shared" si="16"/>
        <v>0</v>
      </c>
      <c r="L134" s="313" t="e">
        <f t="shared" si="13"/>
        <v>#DIV/0!</v>
      </c>
      <c r="M134" s="292"/>
      <c r="N134" s="393" t="s">
        <v>260</v>
      </c>
      <c r="O134" s="314">
        <f>F144+F145</f>
        <v>0</v>
      </c>
      <c r="P134" s="306">
        <v>0.05</v>
      </c>
      <c r="Q134" s="306">
        <f t="shared" si="17"/>
        <v>0</v>
      </c>
      <c r="R134" s="313" t="e">
        <f t="shared" si="15"/>
        <v>#DIV/0!</v>
      </c>
    </row>
    <row r="135" spans="1:18" ht="12.75">
      <c r="A135" s="455" t="s">
        <v>140</v>
      </c>
      <c r="B135" s="304" t="s">
        <v>120</v>
      </c>
      <c r="C135" s="305"/>
      <c r="D135" s="306">
        <f>C135/5</f>
        <v>0</v>
      </c>
      <c r="E135" s="311"/>
      <c r="F135" s="306">
        <f>E135/5</f>
        <v>0</v>
      </c>
      <c r="H135" s="460" t="s">
        <v>262</v>
      </c>
      <c r="I135" s="312">
        <f>D146</f>
        <v>0</v>
      </c>
      <c r="J135" s="306">
        <v>0.2</v>
      </c>
      <c r="K135" s="306">
        <f t="shared" si="16"/>
        <v>0</v>
      </c>
      <c r="L135" s="313" t="e">
        <f t="shared" si="13"/>
        <v>#DIV/0!</v>
      </c>
      <c r="M135" s="292"/>
      <c r="N135" s="393" t="s">
        <v>262</v>
      </c>
      <c r="O135" s="314">
        <f>F146</f>
        <v>0</v>
      </c>
      <c r="P135" s="306">
        <v>0.2</v>
      </c>
      <c r="Q135" s="306">
        <f t="shared" si="17"/>
        <v>0</v>
      </c>
      <c r="R135" s="313" t="e">
        <f t="shared" si="15"/>
        <v>#DIV/0!</v>
      </c>
    </row>
    <row r="136" spans="1:18" ht="12.75">
      <c r="A136" s="455" t="s">
        <v>140</v>
      </c>
      <c r="B136" s="304" t="s">
        <v>144</v>
      </c>
      <c r="C136" s="305"/>
      <c r="D136" s="306">
        <f>C136/2.5</f>
        <v>0</v>
      </c>
      <c r="E136" s="311"/>
      <c r="F136" s="306">
        <f>E136/2.5</f>
        <v>0</v>
      </c>
      <c r="H136" s="460" t="s">
        <v>264</v>
      </c>
      <c r="I136" s="312">
        <f>D147</f>
        <v>0</v>
      </c>
      <c r="J136" s="306">
        <v>0.1</v>
      </c>
      <c r="K136" s="306">
        <f t="shared" si="16"/>
        <v>0</v>
      </c>
      <c r="L136" s="313" t="e">
        <f t="shared" si="13"/>
        <v>#DIV/0!</v>
      </c>
      <c r="M136" s="292"/>
      <c r="N136" s="393" t="s">
        <v>264</v>
      </c>
      <c r="O136" s="314">
        <f>F147</f>
        <v>0</v>
      </c>
      <c r="P136" s="306">
        <v>0.1</v>
      </c>
      <c r="Q136" s="306">
        <f t="shared" si="17"/>
        <v>0</v>
      </c>
      <c r="R136" s="313" t="e">
        <f t="shared" si="15"/>
        <v>#DIV/0!</v>
      </c>
    </row>
    <row r="137" spans="1:18" ht="13.5" thickBot="1">
      <c r="A137" s="455" t="s">
        <v>138</v>
      </c>
      <c r="B137" s="304" t="s">
        <v>127</v>
      </c>
      <c r="C137" s="305"/>
      <c r="D137" s="306">
        <f>C137/2</f>
        <v>0</v>
      </c>
      <c r="E137" s="311"/>
      <c r="F137" s="306">
        <f>E137/2</f>
        <v>0</v>
      </c>
      <c r="H137" s="462" t="s">
        <v>265</v>
      </c>
      <c r="I137" s="315">
        <f>D148</f>
        <v>0</v>
      </c>
      <c r="J137" s="316">
        <v>0.4</v>
      </c>
      <c r="K137" s="316">
        <f t="shared" si="16"/>
        <v>0</v>
      </c>
      <c r="L137" s="333" t="e">
        <f t="shared" si="13"/>
        <v>#DIV/0!</v>
      </c>
      <c r="M137" s="292"/>
      <c r="N137" s="465" t="s">
        <v>265</v>
      </c>
      <c r="O137" s="317">
        <f>F148</f>
        <v>0</v>
      </c>
      <c r="P137" s="316">
        <v>0.4</v>
      </c>
      <c r="Q137" s="316">
        <f t="shared" si="17"/>
        <v>0</v>
      </c>
      <c r="R137" s="333" t="e">
        <f t="shared" si="15"/>
        <v>#DIV/0!</v>
      </c>
    </row>
    <row r="138" spans="1:12" ht="13.5" thickBot="1">
      <c r="A138" s="457" t="s">
        <v>138</v>
      </c>
      <c r="B138" s="320" t="s">
        <v>107</v>
      </c>
      <c r="C138" s="321"/>
      <c r="D138" s="322">
        <f>C138</f>
        <v>0</v>
      </c>
      <c r="E138" s="323"/>
      <c r="F138" s="322">
        <f>E138</f>
        <v>0</v>
      </c>
      <c r="I138" s="318"/>
      <c r="J138" s="318"/>
      <c r="K138" s="318"/>
      <c r="L138" s="318"/>
    </row>
    <row r="139" spans="1:17" ht="13.5" thickBot="1">
      <c r="A139" s="455" t="s">
        <v>293</v>
      </c>
      <c r="B139" s="392" t="s">
        <v>127</v>
      </c>
      <c r="C139" s="321"/>
      <c r="D139" s="322">
        <f>C139/2</f>
        <v>0</v>
      </c>
      <c r="E139" s="323"/>
      <c r="F139" s="322">
        <f>E139/2</f>
        <v>0</v>
      </c>
      <c r="J139" s="278" t="s">
        <v>143</v>
      </c>
      <c r="K139" s="319">
        <f>SUM('Plan2 - UTI'!I62:I65)</f>
        <v>0</v>
      </c>
      <c r="P139" s="278" t="s">
        <v>143</v>
      </c>
      <c r="Q139" s="319">
        <f>'Plan2 - UTI'!I66</f>
        <v>0</v>
      </c>
    </row>
    <row r="140" spans="1:17" ht="12.75">
      <c r="A140" s="455" t="s">
        <v>294</v>
      </c>
      <c r="B140" s="392" t="s">
        <v>295</v>
      </c>
      <c r="C140" s="321"/>
      <c r="D140" s="322">
        <f>C140/20</f>
        <v>0</v>
      </c>
      <c r="E140" s="323"/>
      <c r="F140" s="322">
        <f>E140/20</f>
        <v>0</v>
      </c>
      <c r="K140" s="289"/>
      <c r="Q140" s="289"/>
    </row>
    <row r="141" spans="1:17" ht="12.75">
      <c r="A141" s="456" t="s">
        <v>257</v>
      </c>
      <c r="B141" s="304" t="s">
        <v>266</v>
      </c>
      <c r="C141" s="305"/>
      <c r="D141" s="306">
        <f>C141/20</f>
        <v>0</v>
      </c>
      <c r="E141" s="311"/>
      <c r="F141" s="306">
        <f>E141/20</f>
        <v>0</v>
      </c>
      <c r="K141" s="289"/>
      <c r="Q141" s="289"/>
    </row>
    <row r="142" spans="1:17" ht="12.75">
      <c r="A142" s="456" t="s">
        <v>258</v>
      </c>
      <c r="B142" s="304" t="s">
        <v>266</v>
      </c>
      <c r="C142" s="305"/>
      <c r="D142" s="306">
        <f>C142/20</f>
        <v>0</v>
      </c>
      <c r="E142" s="311"/>
      <c r="F142" s="306">
        <f>E142/20</f>
        <v>0</v>
      </c>
      <c r="K142" s="289"/>
      <c r="Q142" s="289"/>
    </row>
    <row r="143" spans="1:17" ht="12.75">
      <c r="A143" s="456" t="s">
        <v>259</v>
      </c>
      <c r="B143" s="304" t="s">
        <v>267</v>
      </c>
      <c r="C143" s="305"/>
      <c r="D143" s="306">
        <f>C143/10</f>
        <v>0</v>
      </c>
      <c r="E143" s="311"/>
      <c r="F143" s="306">
        <f>E143/10</f>
        <v>0</v>
      </c>
      <c r="K143" s="289"/>
      <c r="Q143" s="289"/>
    </row>
    <row r="144" spans="1:17" ht="12.75">
      <c r="A144" s="456" t="s">
        <v>260</v>
      </c>
      <c r="B144" s="304" t="s">
        <v>266</v>
      </c>
      <c r="C144" s="305"/>
      <c r="D144" s="306">
        <f>C144/20</f>
        <v>0</v>
      </c>
      <c r="E144" s="311"/>
      <c r="F144" s="306">
        <f>E144/20</f>
        <v>0</v>
      </c>
      <c r="K144" s="289"/>
      <c r="Q144" s="289"/>
    </row>
    <row r="145" spans="1:17" ht="12.75">
      <c r="A145" s="456" t="s">
        <v>260</v>
      </c>
      <c r="B145" s="304" t="s">
        <v>268</v>
      </c>
      <c r="C145" s="305"/>
      <c r="D145" s="306">
        <f>C145*0.07</f>
        <v>0</v>
      </c>
      <c r="E145" s="311"/>
      <c r="F145" s="306">
        <f>E145*0.07</f>
        <v>0</v>
      </c>
      <c r="K145" s="289"/>
      <c r="Q145" s="289"/>
    </row>
    <row r="146" spans="1:17" ht="12.75">
      <c r="A146" s="456" t="s">
        <v>262</v>
      </c>
      <c r="B146" s="304" t="s">
        <v>269</v>
      </c>
      <c r="C146" s="305"/>
      <c r="D146" s="306">
        <f>C146/5</f>
        <v>0</v>
      </c>
      <c r="E146" s="311"/>
      <c r="F146" s="306">
        <f>E146/5</f>
        <v>0</v>
      </c>
      <c r="K146" s="289"/>
      <c r="Q146" s="289"/>
    </row>
    <row r="147" spans="1:17" ht="12.75">
      <c r="A147" s="456" t="s">
        <v>264</v>
      </c>
      <c r="B147" s="304" t="s">
        <v>267</v>
      </c>
      <c r="C147" s="305"/>
      <c r="D147" s="306">
        <f>C147/10</f>
        <v>0</v>
      </c>
      <c r="E147" s="311"/>
      <c r="F147" s="306">
        <f>E147/10</f>
        <v>0</v>
      </c>
      <c r="K147" s="289"/>
      <c r="Q147" s="289"/>
    </row>
    <row r="148" spans="1:17" ht="13.5" thickBot="1">
      <c r="A148" s="458" t="s">
        <v>265</v>
      </c>
      <c r="B148" s="324" t="s">
        <v>270</v>
      </c>
      <c r="C148" s="325"/>
      <c r="D148" s="316">
        <f>C148/5</f>
        <v>0</v>
      </c>
      <c r="E148" s="326"/>
      <c r="F148" s="316">
        <f>E148/5</f>
        <v>0</v>
      </c>
      <c r="K148" s="289"/>
      <c r="Q148" s="289"/>
    </row>
    <row r="149" ht="13.5" thickBot="1"/>
    <row r="150" spans="1:15" ht="13.5" thickBot="1">
      <c r="A150" s="626" t="s">
        <v>42</v>
      </c>
      <c r="C150" s="736" t="s">
        <v>98</v>
      </c>
      <c r="D150" s="737"/>
      <c r="E150" s="736" t="s">
        <v>99</v>
      </c>
      <c r="F150" s="737"/>
      <c r="H150" s="290" t="s">
        <v>98</v>
      </c>
      <c r="I150" s="291"/>
      <c r="M150" s="292"/>
      <c r="N150" s="290" t="s">
        <v>99</v>
      </c>
      <c r="O150" s="293"/>
    </row>
    <row r="151" spans="1:16" ht="13.5" thickBot="1">
      <c r="A151" s="294" t="s">
        <v>100</v>
      </c>
      <c r="B151" s="294" t="s">
        <v>101</v>
      </c>
      <c r="C151" s="294" t="s">
        <v>102</v>
      </c>
      <c r="D151" s="295" t="s">
        <v>103</v>
      </c>
      <c r="E151" s="294" t="s">
        <v>102</v>
      </c>
      <c r="F151" s="295" t="s">
        <v>103</v>
      </c>
      <c r="H151" s="626" t="s">
        <v>42</v>
      </c>
      <c r="I151" s="296" t="s">
        <v>104</v>
      </c>
      <c r="J151" s="293" t="s">
        <v>105</v>
      </c>
      <c r="M151" s="292"/>
      <c r="N151" s="626" t="s">
        <v>42</v>
      </c>
      <c r="O151" s="296" t="s">
        <v>104</v>
      </c>
      <c r="P151" s="293" t="s">
        <v>105</v>
      </c>
    </row>
    <row r="152" spans="1:18" ht="13.5" thickBot="1">
      <c r="A152" s="454" t="s">
        <v>136</v>
      </c>
      <c r="B152" s="297" t="s">
        <v>137</v>
      </c>
      <c r="C152" s="298"/>
      <c r="D152" s="299">
        <f>C152/2</f>
        <v>0</v>
      </c>
      <c r="E152" s="329"/>
      <c r="F152" s="299">
        <f>E152/2</f>
        <v>0</v>
      </c>
      <c r="H152" s="301" t="s">
        <v>108</v>
      </c>
      <c r="I152" s="302" t="s">
        <v>109</v>
      </c>
      <c r="J152" s="302" t="s">
        <v>110</v>
      </c>
      <c r="K152" s="303" t="s">
        <v>111</v>
      </c>
      <c r="L152" s="302" t="s">
        <v>112</v>
      </c>
      <c r="M152" s="292"/>
      <c r="N152" s="301" t="s">
        <v>108</v>
      </c>
      <c r="O152" s="302" t="s">
        <v>109</v>
      </c>
      <c r="P152" s="302" t="s">
        <v>110</v>
      </c>
      <c r="Q152" s="303" t="s">
        <v>111</v>
      </c>
      <c r="R152" s="302" t="s">
        <v>112</v>
      </c>
    </row>
    <row r="153" spans="1:18" ht="12.75">
      <c r="A153" s="455" t="s">
        <v>136</v>
      </c>
      <c r="B153" s="304" t="s">
        <v>139</v>
      </c>
      <c r="C153" s="305"/>
      <c r="D153" s="306">
        <f>C153</f>
        <v>0</v>
      </c>
      <c r="E153" s="311"/>
      <c r="F153" s="306">
        <f>E153</f>
        <v>0</v>
      </c>
      <c r="H153" s="459" t="s">
        <v>129</v>
      </c>
      <c r="I153" s="308">
        <f>D152+D153</f>
        <v>0</v>
      </c>
      <c r="J153" s="299">
        <v>4</v>
      </c>
      <c r="K153" s="299">
        <f aca="true" t="shared" si="18" ref="K153:K173">I153/J153</f>
        <v>0</v>
      </c>
      <c r="L153" s="309" t="e">
        <f aca="true" t="shared" si="19" ref="L153:L182">K153/K$184*1000</f>
        <v>#DIV/0!</v>
      </c>
      <c r="M153" s="292"/>
      <c r="N153" s="463" t="s">
        <v>129</v>
      </c>
      <c r="O153" s="310">
        <f>F152+F153</f>
        <v>0</v>
      </c>
      <c r="P153" s="308">
        <v>4</v>
      </c>
      <c r="Q153" s="299">
        <f aca="true" t="shared" si="20" ref="Q153:Q173">O153/P153</f>
        <v>0</v>
      </c>
      <c r="R153" s="309" t="e">
        <f aca="true" t="shared" si="21" ref="R153:R182">Q153/Q$184*1000</f>
        <v>#DIV/0!</v>
      </c>
    </row>
    <row r="154" spans="1:18" ht="12.75">
      <c r="A154" s="456" t="s">
        <v>115</v>
      </c>
      <c r="B154" s="304" t="s">
        <v>107</v>
      </c>
      <c r="C154" s="305"/>
      <c r="D154" s="306">
        <f>C154</f>
        <v>0</v>
      </c>
      <c r="E154" s="311"/>
      <c r="F154" s="306">
        <f>E154</f>
        <v>0</v>
      </c>
      <c r="H154" s="460" t="s">
        <v>115</v>
      </c>
      <c r="I154" s="312">
        <f>D154+D155</f>
        <v>0</v>
      </c>
      <c r="J154" s="306">
        <v>4</v>
      </c>
      <c r="K154" s="306">
        <f t="shared" si="18"/>
        <v>0</v>
      </c>
      <c r="L154" s="313" t="e">
        <f t="shared" si="19"/>
        <v>#DIV/0!</v>
      </c>
      <c r="M154" s="292"/>
      <c r="N154" s="393" t="s">
        <v>115</v>
      </c>
      <c r="O154" s="314">
        <f>F154+F155</f>
        <v>0</v>
      </c>
      <c r="P154" s="312">
        <v>4</v>
      </c>
      <c r="Q154" s="306">
        <f t="shared" si="20"/>
        <v>0</v>
      </c>
      <c r="R154" s="313" t="e">
        <f t="shared" si="21"/>
        <v>#DIV/0!</v>
      </c>
    </row>
    <row r="155" spans="1:18" ht="12.75">
      <c r="A155" s="456" t="s">
        <v>115</v>
      </c>
      <c r="B155" s="304" t="s">
        <v>116</v>
      </c>
      <c r="C155" s="305"/>
      <c r="D155" s="306">
        <f>C155*2</f>
        <v>0</v>
      </c>
      <c r="E155" s="311"/>
      <c r="F155" s="306">
        <f>E155*2</f>
        <v>0</v>
      </c>
      <c r="H155" s="460" t="s">
        <v>113</v>
      </c>
      <c r="I155" s="312">
        <f>D156</f>
        <v>0</v>
      </c>
      <c r="J155" s="306">
        <v>2</v>
      </c>
      <c r="K155" s="306">
        <f t="shared" si="18"/>
        <v>0</v>
      </c>
      <c r="L155" s="313" t="e">
        <f t="shared" si="19"/>
        <v>#DIV/0!</v>
      </c>
      <c r="M155" s="292"/>
      <c r="N155" s="393" t="s">
        <v>113</v>
      </c>
      <c r="O155" s="314">
        <f>F156</f>
        <v>0</v>
      </c>
      <c r="P155" s="312">
        <v>2</v>
      </c>
      <c r="Q155" s="306">
        <f t="shared" si="20"/>
        <v>0</v>
      </c>
      <c r="R155" s="313" t="e">
        <f t="shared" si="21"/>
        <v>#DIV/0!</v>
      </c>
    </row>
    <row r="156" spans="1:18" ht="12.75">
      <c r="A156" s="456" t="s">
        <v>113</v>
      </c>
      <c r="B156" s="304" t="s">
        <v>107</v>
      </c>
      <c r="C156" s="305"/>
      <c r="D156" s="306">
        <f>C156</f>
        <v>0</v>
      </c>
      <c r="E156" s="311"/>
      <c r="F156" s="306">
        <f>E156</f>
        <v>0</v>
      </c>
      <c r="H156" s="460" t="s">
        <v>114</v>
      </c>
      <c r="I156" s="312">
        <f>D157</f>
        <v>0</v>
      </c>
      <c r="J156" s="306">
        <v>6</v>
      </c>
      <c r="K156" s="306">
        <f t="shared" si="18"/>
        <v>0</v>
      </c>
      <c r="L156" s="313" t="e">
        <f t="shared" si="19"/>
        <v>#DIV/0!</v>
      </c>
      <c r="M156" s="292"/>
      <c r="N156" s="393" t="s">
        <v>114</v>
      </c>
      <c r="O156" s="314">
        <f>F157</f>
        <v>0</v>
      </c>
      <c r="P156" s="312">
        <v>6</v>
      </c>
      <c r="Q156" s="306">
        <f t="shared" si="20"/>
        <v>0</v>
      </c>
      <c r="R156" s="313" t="e">
        <f t="shared" si="21"/>
        <v>#DIV/0!</v>
      </c>
    </row>
    <row r="157" spans="1:18" ht="12.75">
      <c r="A157" s="456" t="s">
        <v>114</v>
      </c>
      <c r="B157" s="304" t="s">
        <v>107</v>
      </c>
      <c r="C157" s="305"/>
      <c r="D157" s="306">
        <f>C157</f>
        <v>0</v>
      </c>
      <c r="E157" s="311"/>
      <c r="F157" s="306">
        <f>E157</f>
        <v>0</v>
      </c>
      <c r="H157" s="460" t="s">
        <v>106</v>
      </c>
      <c r="I157" s="312">
        <f>D158</f>
        <v>0</v>
      </c>
      <c r="J157" s="306">
        <v>2</v>
      </c>
      <c r="K157" s="306">
        <f t="shared" si="18"/>
        <v>0</v>
      </c>
      <c r="L157" s="313" t="e">
        <f t="shared" si="19"/>
        <v>#DIV/0!</v>
      </c>
      <c r="M157" s="292"/>
      <c r="N157" s="393" t="s">
        <v>106</v>
      </c>
      <c r="O157" s="314">
        <f>F158</f>
        <v>0</v>
      </c>
      <c r="P157" s="312">
        <v>2</v>
      </c>
      <c r="Q157" s="306">
        <f t="shared" si="20"/>
        <v>0</v>
      </c>
      <c r="R157" s="313" t="e">
        <f t="shared" si="21"/>
        <v>#DIV/0!</v>
      </c>
    </row>
    <row r="158" spans="1:18" ht="12.75">
      <c r="A158" s="456" t="s">
        <v>106</v>
      </c>
      <c r="B158" s="304" t="s">
        <v>107</v>
      </c>
      <c r="C158" s="305"/>
      <c r="D158" s="306">
        <f>C158</f>
        <v>0</v>
      </c>
      <c r="E158" s="311"/>
      <c r="F158" s="306">
        <f>E158</f>
        <v>0</v>
      </c>
      <c r="H158" s="461" t="s">
        <v>119</v>
      </c>
      <c r="I158" s="312">
        <f>D159+D161</f>
        <v>0</v>
      </c>
      <c r="J158" s="306">
        <v>1</v>
      </c>
      <c r="K158" s="306">
        <f t="shared" si="18"/>
        <v>0</v>
      </c>
      <c r="L158" s="313" t="e">
        <f t="shared" si="19"/>
        <v>#DIV/0!</v>
      </c>
      <c r="M158" s="292"/>
      <c r="N158" s="464" t="s">
        <v>119</v>
      </c>
      <c r="O158" s="314">
        <f>F159+F161</f>
        <v>0</v>
      </c>
      <c r="P158" s="312">
        <v>1</v>
      </c>
      <c r="Q158" s="306">
        <f t="shared" si="20"/>
        <v>0</v>
      </c>
      <c r="R158" s="313" t="e">
        <f t="shared" si="21"/>
        <v>#DIV/0!</v>
      </c>
    </row>
    <row r="159" spans="1:18" ht="12.75">
      <c r="A159" s="455" t="s">
        <v>117</v>
      </c>
      <c r="B159" s="304" t="s">
        <v>118</v>
      </c>
      <c r="C159" s="305"/>
      <c r="D159" s="306">
        <f>C159/4</f>
        <v>0</v>
      </c>
      <c r="E159" s="311"/>
      <c r="F159" s="306">
        <f>E159/4</f>
        <v>0</v>
      </c>
      <c r="H159" s="461" t="s">
        <v>121</v>
      </c>
      <c r="I159" s="312">
        <f>D160</f>
        <v>0</v>
      </c>
      <c r="J159" s="306">
        <v>0.8</v>
      </c>
      <c r="K159" s="306">
        <f t="shared" si="18"/>
        <v>0</v>
      </c>
      <c r="L159" s="313" t="e">
        <f t="shared" si="19"/>
        <v>#DIV/0!</v>
      </c>
      <c r="M159" s="292"/>
      <c r="N159" s="464" t="s">
        <v>121</v>
      </c>
      <c r="O159" s="314">
        <f>F160</f>
        <v>0</v>
      </c>
      <c r="P159" s="312">
        <v>0.8</v>
      </c>
      <c r="Q159" s="306">
        <f t="shared" si="20"/>
        <v>0</v>
      </c>
      <c r="R159" s="313" t="e">
        <f t="shared" si="21"/>
        <v>#DIV/0!</v>
      </c>
    </row>
    <row r="160" spans="1:18" ht="12.75">
      <c r="A160" s="455" t="s">
        <v>117</v>
      </c>
      <c r="B160" s="304" t="s">
        <v>120</v>
      </c>
      <c r="C160" s="305"/>
      <c r="D160" s="306">
        <f>C160/5</f>
        <v>0</v>
      </c>
      <c r="E160" s="311"/>
      <c r="F160" s="306">
        <f>E160/5</f>
        <v>0</v>
      </c>
      <c r="H160" s="461" t="s">
        <v>135</v>
      </c>
      <c r="I160" s="312">
        <f>D162</f>
        <v>0</v>
      </c>
      <c r="J160" s="306">
        <v>1</v>
      </c>
      <c r="K160" s="306">
        <f t="shared" si="18"/>
        <v>0</v>
      </c>
      <c r="L160" s="313" t="e">
        <f t="shared" si="19"/>
        <v>#DIV/0!</v>
      </c>
      <c r="M160" s="292"/>
      <c r="N160" s="464" t="s">
        <v>135</v>
      </c>
      <c r="O160" s="314">
        <f>F162</f>
        <v>0</v>
      </c>
      <c r="P160" s="312">
        <v>1</v>
      </c>
      <c r="Q160" s="306">
        <f t="shared" si="20"/>
        <v>0</v>
      </c>
      <c r="R160" s="313" t="e">
        <f t="shared" si="21"/>
        <v>#DIV/0!</v>
      </c>
    </row>
    <row r="161" spans="1:18" ht="12.75">
      <c r="A161" s="455" t="s">
        <v>117</v>
      </c>
      <c r="B161" s="304" t="s">
        <v>122</v>
      </c>
      <c r="C161" s="305"/>
      <c r="D161" s="306">
        <f>C161/2</f>
        <v>0</v>
      </c>
      <c r="E161" s="311"/>
      <c r="F161" s="306">
        <f>E161/2</f>
        <v>0</v>
      </c>
      <c r="H161" s="461" t="s">
        <v>130</v>
      </c>
      <c r="I161" s="312">
        <f>D163+D164</f>
        <v>0</v>
      </c>
      <c r="J161" s="306">
        <v>2</v>
      </c>
      <c r="K161" s="306">
        <f t="shared" si="18"/>
        <v>0</v>
      </c>
      <c r="L161" s="313" t="e">
        <f t="shared" si="19"/>
        <v>#DIV/0!</v>
      </c>
      <c r="M161" s="292"/>
      <c r="N161" s="464" t="s">
        <v>130</v>
      </c>
      <c r="O161" s="314">
        <f>F163+F164</f>
        <v>0</v>
      </c>
      <c r="P161" s="312">
        <v>2</v>
      </c>
      <c r="Q161" s="306">
        <f t="shared" si="20"/>
        <v>0</v>
      </c>
      <c r="R161" s="313" t="e">
        <f t="shared" si="21"/>
        <v>#DIV/0!</v>
      </c>
    </row>
    <row r="162" spans="1:18" ht="12.75">
      <c r="A162" s="455" t="s">
        <v>135</v>
      </c>
      <c r="B162" s="304" t="s">
        <v>107</v>
      </c>
      <c r="C162" s="305"/>
      <c r="D162" s="306">
        <f>C162</f>
        <v>0</v>
      </c>
      <c r="E162" s="311"/>
      <c r="F162" s="306">
        <f>E162</f>
        <v>0</v>
      </c>
      <c r="H162" s="461" t="s">
        <v>123</v>
      </c>
      <c r="I162" s="312">
        <f>D167+D168</f>
        <v>0</v>
      </c>
      <c r="J162" s="306">
        <v>0.5</v>
      </c>
      <c r="K162" s="306">
        <f t="shared" si="18"/>
        <v>0</v>
      </c>
      <c r="L162" s="313" t="e">
        <f t="shared" si="19"/>
        <v>#DIV/0!</v>
      </c>
      <c r="M162" s="292"/>
      <c r="N162" s="464" t="s">
        <v>123</v>
      </c>
      <c r="O162" s="314">
        <f>F167+F168</f>
        <v>0</v>
      </c>
      <c r="P162" s="312">
        <v>0.5</v>
      </c>
      <c r="Q162" s="306">
        <f t="shared" si="20"/>
        <v>0</v>
      </c>
      <c r="R162" s="313" t="e">
        <f t="shared" si="21"/>
        <v>#DIV/0!</v>
      </c>
    </row>
    <row r="163" spans="1:18" ht="12.75">
      <c r="A163" s="455" t="s">
        <v>130</v>
      </c>
      <c r="B163" s="304" t="s">
        <v>125</v>
      </c>
      <c r="C163" s="305"/>
      <c r="D163" s="306">
        <f>C163/4</f>
        <v>0</v>
      </c>
      <c r="E163" s="311"/>
      <c r="F163" s="306">
        <f>E163/4</f>
        <v>0</v>
      </c>
      <c r="H163" s="461" t="s">
        <v>126</v>
      </c>
      <c r="I163" s="312">
        <f>D165+D166</f>
        <v>0</v>
      </c>
      <c r="J163" s="306">
        <v>0.5</v>
      </c>
      <c r="K163" s="306">
        <f t="shared" si="18"/>
        <v>0</v>
      </c>
      <c r="L163" s="313" t="e">
        <f t="shared" si="19"/>
        <v>#DIV/0!</v>
      </c>
      <c r="M163" s="292"/>
      <c r="N163" s="464" t="s">
        <v>126</v>
      </c>
      <c r="O163" s="314">
        <f>F165+F166</f>
        <v>0</v>
      </c>
      <c r="P163" s="312">
        <v>0.5</v>
      </c>
      <c r="Q163" s="306">
        <f t="shared" si="20"/>
        <v>0</v>
      </c>
      <c r="R163" s="313" t="e">
        <f t="shared" si="21"/>
        <v>#DIV/0!</v>
      </c>
    </row>
    <row r="164" spans="1:18" ht="12.75">
      <c r="A164" s="455" t="s">
        <v>130</v>
      </c>
      <c r="B164" s="304" t="s">
        <v>127</v>
      </c>
      <c r="C164" s="305"/>
      <c r="D164" s="306">
        <f>C164/2</f>
        <v>0</v>
      </c>
      <c r="E164" s="311"/>
      <c r="F164" s="306">
        <f>E164/2</f>
        <v>0</v>
      </c>
      <c r="H164" s="461" t="s">
        <v>165</v>
      </c>
      <c r="I164" s="312">
        <f>D170</f>
        <v>0</v>
      </c>
      <c r="J164" s="306">
        <v>1.2</v>
      </c>
      <c r="K164" s="306">
        <f t="shared" si="18"/>
        <v>0</v>
      </c>
      <c r="L164" s="313" t="e">
        <f t="shared" si="19"/>
        <v>#DIV/0!</v>
      </c>
      <c r="M164" s="292"/>
      <c r="N164" s="464" t="s">
        <v>165</v>
      </c>
      <c r="O164" s="314">
        <f>F170</f>
        <v>0</v>
      </c>
      <c r="P164" s="312">
        <v>1.2</v>
      </c>
      <c r="Q164" s="306">
        <f t="shared" si="20"/>
        <v>0</v>
      </c>
      <c r="R164" s="313" t="e">
        <f t="shared" si="21"/>
        <v>#DIV/0!</v>
      </c>
    </row>
    <row r="165" spans="1:18" ht="12.75">
      <c r="A165" s="455" t="s">
        <v>124</v>
      </c>
      <c r="B165" s="304" t="s">
        <v>125</v>
      </c>
      <c r="C165" s="305"/>
      <c r="D165" s="306">
        <f>C165/4</f>
        <v>0</v>
      </c>
      <c r="E165" s="311"/>
      <c r="F165" s="306">
        <f>E165/4</f>
        <v>0</v>
      </c>
      <c r="H165" s="461" t="s">
        <v>166</v>
      </c>
      <c r="I165" s="312">
        <f>D169</f>
        <v>0</v>
      </c>
      <c r="J165" s="306">
        <v>1.2</v>
      </c>
      <c r="K165" s="306">
        <f t="shared" si="18"/>
        <v>0</v>
      </c>
      <c r="L165" s="313" t="e">
        <f t="shared" si="19"/>
        <v>#DIV/0!</v>
      </c>
      <c r="M165" s="292"/>
      <c r="N165" s="464" t="s">
        <v>166</v>
      </c>
      <c r="O165" s="314">
        <f>F169</f>
        <v>0</v>
      </c>
      <c r="P165" s="312">
        <v>1.2</v>
      </c>
      <c r="Q165" s="306">
        <f t="shared" si="20"/>
        <v>0</v>
      </c>
      <c r="R165" s="313" t="e">
        <f t="shared" si="21"/>
        <v>#DIV/0!</v>
      </c>
    </row>
    <row r="166" spans="1:18" ht="12.75">
      <c r="A166" s="455" t="s">
        <v>124</v>
      </c>
      <c r="B166" s="304" t="s">
        <v>127</v>
      </c>
      <c r="C166" s="305"/>
      <c r="D166" s="306">
        <f>C166/2</f>
        <v>0</v>
      </c>
      <c r="E166" s="311"/>
      <c r="F166" s="306">
        <f>E166/2</f>
        <v>0</v>
      </c>
      <c r="H166" s="461" t="s">
        <v>133</v>
      </c>
      <c r="I166" s="312">
        <f>D171+D172</f>
        <v>0</v>
      </c>
      <c r="J166" s="306">
        <v>3</v>
      </c>
      <c r="K166" s="306">
        <f t="shared" si="18"/>
        <v>0</v>
      </c>
      <c r="L166" s="313" t="e">
        <f t="shared" si="19"/>
        <v>#DIV/0!</v>
      </c>
      <c r="M166" s="292"/>
      <c r="N166" s="464" t="s">
        <v>133</v>
      </c>
      <c r="O166" s="314">
        <f>F171+F172</f>
        <v>0</v>
      </c>
      <c r="P166" s="312">
        <v>3</v>
      </c>
      <c r="Q166" s="306">
        <f t="shared" si="20"/>
        <v>0</v>
      </c>
      <c r="R166" s="313" t="e">
        <f t="shared" si="21"/>
        <v>#DIV/0!</v>
      </c>
    </row>
    <row r="167" spans="1:18" ht="12.75">
      <c r="A167" s="455" t="s">
        <v>124</v>
      </c>
      <c r="B167" s="304" t="s">
        <v>118</v>
      </c>
      <c r="C167" s="305"/>
      <c r="D167" s="306">
        <f>C167/4</f>
        <v>0</v>
      </c>
      <c r="E167" s="311"/>
      <c r="F167" s="306">
        <f>E167/4</f>
        <v>0</v>
      </c>
      <c r="H167" s="461" t="s">
        <v>167</v>
      </c>
      <c r="I167" s="312">
        <f>D174</f>
        <v>0</v>
      </c>
      <c r="J167" s="306">
        <v>0.4</v>
      </c>
      <c r="K167" s="306">
        <f t="shared" si="18"/>
        <v>0</v>
      </c>
      <c r="L167" s="313" t="e">
        <f t="shared" si="19"/>
        <v>#DIV/0!</v>
      </c>
      <c r="M167" s="292"/>
      <c r="N167" s="464" t="s">
        <v>167</v>
      </c>
      <c r="O167" s="314">
        <f>F174</f>
        <v>0</v>
      </c>
      <c r="P167" s="312">
        <v>0.4</v>
      </c>
      <c r="Q167" s="306">
        <f t="shared" si="20"/>
        <v>0</v>
      </c>
      <c r="R167" s="313" t="e">
        <f t="shared" si="21"/>
        <v>#DIV/0!</v>
      </c>
    </row>
    <row r="168" spans="1:18" ht="12.75">
      <c r="A168" s="455" t="s">
        <v>124</v>
      </c>
      <c r="B168" s="304" t="s">
        <v>122</v>
      </c>
      <c r="C168" s="305"/>
      <c r="D168" s="306">
        <f>C168/2</f>
        <v>0</v>
      </c>
      <c r="E168" s="311"/>
      <c r="F168" s="306">
        <f>E168/2</f>
        <v>0</v>
      </c>
      <c r="H168" s="461" t="s">
        <v>168</v>
      </c>
      <c r="I168" s="312">
        <f>D173</f>
        <v>0</v>
      </c>
      <c r="J168" s="306">
        <v>0.4</v>
      </c>
      <c r="K168" s="306">
        <f t="shared" si="18"/>
        <v>0</v>
      </c>
      <c r="L168" s="313" t="e">
        <f t="shared" si="19"/>
        <v>#DIV/0!</v>
      </c>
      <c r="M168" s="292"/>
      <c r="N168" s="464" t="s">
        <v>168</v>
      </c>
      <c r="O168" s="314">
        <f>F173</f>
        <v>0</v>
      </c>
      <c r="P168" s="312">
        <v>0.4</v>
      </c>
      <c r="Q168" s="306">
        <f t="shared" si="20"/>
        <v>0</v>
      </c>
      <c r="R168" s="313" t="e">
        <f t="shared" si="21"/>
        <v>#DIV/0!</v>
      </c>
    </row>
    <row r="169" spans="1:18" ht="12.75">
      <c r="A169" s="455" t="s">
        <v>159</v>
      </c>
      <c r="B169" s="304" t="s">
        <v>161</v>
      </c>
      <c r="C169" s="305"/>
      <c r="D169" s="306">
        <f>C169/1.67</f>
        <v>0</v>
      </c>
      <c r="E169" s="311"/>
      <c r="F169" s="306">
        <f>E169/1.67</f>
        <v>0</v>
      </c>
      <c r="H169" s="461" t="s">
        <v>128</v>
      </c>
      <c r="I169" s="312">
        <f>D175+D176</f>
        <v>0</v>
      </c>
      <c r="J169" s="306">
        <v>12</v>
      </c>
      <c r="K169" s="306">
        <f t="shared" si="18"/>
        <v>0</v>
      </c>
      <c r="L169" s="313" t="e">
        <f t="shared" si="19"/>
        <v>#DIV/0!</v>
      </c>
      <c r="M169" s="292"/>
      <c r="N169" s="464" t="s">
        <v>128</v>
      </c>
      <c r="O169" s="314">
        <f>F175+F176</f>
        <v>0</v>
      </c>
      <c r="P169" s="312">
        <v>12</v>
      </c>
      <c r="Q169" s="306">
        <f t="shared" si="20"/>
        <v>0</v>
      </c>
      <c r="R169" s="313" t="e">
        <f t="shared" si="21"/>
        <v>#DIV/0!</v>
      </c>
    </row>
    <row r="170" spans="1:18" ht="12.75">
      <c r="A170" s="455" t="s">
        <v>159</v>
      </c>
      <c r="B170" s="304" t="s">
        <v>160</v>
      </c>
      <c r="C170" s="305"/>
      <c r="D170" s="306">
        <f>C170/1.67</f>
        <v>0</v>
      </c>
      <c r="E170" s="311"/>
      <c r="F170" s="306">
        <f>E170/1.67</f>
        <v>0</v>
      </c>
      <c r="H170" s="461" t="s">
        <v>141</v>
      </c>
      <c r="I170" s="312">
        <f>D177</f>
        <v>0</v>
      </c>
      <c r="J170" s="306">
        <v>0.2</v>
      </c>
      <c r="K170" s="306">
        <f t="shared" si="18"/>
        <v>0</v>
      </c>
      <c r="L170" s="313" t="e">
        <f t="shared" si="19"/>
        <v>#DIV/0!</v>
      </c>
      <c r="M170" s="292"/>
      <c r="N170" s="464" t="s">
        <v>141</v>
      </c>
      <c r="O170" s="314">
        <f>F177</f>
        <v>0</v>
      </c>
      <c r="P170" s="312">
        <v>0.2</v>
      </c>
      <c r="Q170" s="306">
        <f t="shared" si="20"/>
        <v>0</v>
      </c>
      <c r="R170" s="313" t="e">
        <f t="shared" si="21"/>
        <v>#DIV/0!</v>
      </c>
    </row>
    <row r="171" spans="1:18" ht="12.75">
      <c r="A171" s="455" t="s">
        <v>133</v>
      </c>
      <c r="B171" s="304" t="s">
        <v>127</v>
      </c>
      <c r="C171" s="305"/>
      <c r="D171" s="306">
        <f>C171/2</f>
        <v>0</v>
      </c>
      <c r="E171" s="311"/>
      <c r="F171" s="306">
        <f>E171/2</f>
        <v>0</v>
      </c>
      <c r="H171" s="461" t="s">
        <v>142</v>
      </c>
      <c r="I171" s="312">
        <f>D178+D179</f>
        <v>0</v>
      </c>
      <c r="J171" s="306">
        <v>0.3</v>
      </c>
      <c r="K171" s="306">
        <f t="shared" si="18"/>
        <v>0</v>
      </c>
      <c r="L171" s="313" t="e">
        <f t="shared" si="19"/>
        <v>#DIV/0!</v>
      </c>
      <c r="M171" s="292"/>
      <c r="N171" s="464" t="s">
        <v>142</v>
      </c>
      <c r="O171" s="314">
        <f>F178+F179</f>
        <v>0</v>
      </c>
      <c r="P171" s="312">
        <v>0.3</v>
      </c>
      <c r="Q171" s="306">
        <f t="shared" si="20"/>
        <v>0</v>
      </c>
      <c r="R171" s="313" t="e">
        <f t="shared" si="21"/>
        <v>#DIV/0!</v>
      </c>
    </row>
    <row r="172" spans="1:18" ht="12.75">
      <c r="A172" s="455" t="s">
        <v>133</v>
      </c>
      <c r="B172" s="304" t="s">
        <v>107</v>
      </c>
      <c r="C172" s="305"/>
      <c r="D172" s="306">
        <f>C172</f>
        <v>0</v>
      </c>
      <c r="E172" s="311"/>
      <c r="F172" s="306">
        <f>E172</f>
        <v>0</v>
      </c>
      <c r="H172" s="461" t="s">
        <v>140</v>
      </c>
      <c r="I172" s="312">
        <f>D180+D181</f>
        <v>0</v>
      </c>
      <c r="J172" s="306">
        <v>0.4</v>
      </c>
      <c r="K172" s="306">
        <f t="shared" si="18"/>
        <v>0</v>
      </c>
      <c r="L172" s="313" t="e">
        <f t="shared" si="19"/>
        <v>#DIV/0!</v>
      </c>
      <c r="M172" s="292"/>
      <c r="N172" s="464" t="s">
        <v>140</v>
      </c>
      <c r="O172" s="314">
        <f>F180+F181</f>
        <v>0</v>
      </c>
      <c r="P172" s="312">
        <v>0.4</v>
      </c>
      <c r="Q172" s="306">
        <f t="shared" si="20"/>
        <v>0</v>
      </c>
      <c r="R172" s="313" t="e">
        <f t="shared" si="21"/>
        <v>#DIV/0!</v>
      </c>
    </row>
    <row r="173" spans="1:18" ht="12.75">
      <c r="A173" s="455" t="s">
        <v>162</v>
      </c>
      <c r="B173" s="304" t="s">
        <v>164</v>
      </c>
      <c r="C173" s="305"/>
      <c r="D173" s="306">
        <f>C173/2.5</f>
        <v>0</v>
      </c>
      <c r="E173" s="311"/>
      <c r="F173" s="306">
        <f>E173/2.5</f>
        <v>0</v>
      </c>
      <c r="H173" s="461" t="s">
        <v>138</v>
      </c>
      <c r="I173" s="312">
        <f>D182+D183</f>
        <v>0</v>
      </c>
      <c r="J173" s="306">
        <v>2</v>
      </c>
      <c r="K173" s="306">
        <f t="shared" si="18"/>
        <v>0</v>
      </c>
      <c r="L173" s="313" t="e">
        <f t="shared" si="19"/>
        <v>#DIV/0!</v>
      </c>
      <c r="M173" s="292"/>
      <c r="N173" s="464" t="s">
        <v>138</v>
      </c>
      <c r="O173" s="314">
        <f>F182+F183</f>
        <v>0</v>
      </c>
      <c r="P173" s="312">
        <v>2</v>
      </c>
      <c r="Q173" s="306">
        <f t="shared" si="20"/>
        <v>0</v>
      </c>
      <c r="R173" s="313" t="e">
        <f t="shared" si="21"/>
        <v>#DIV/0!</v>
      </c>
    </row>
    <row r="174" spans="1:18" ht="12.75">
      <c r="A174" s="455" t="s">
        <v>162</v>
      </c>
      <c r="B174" s="304" t="s">
        <v>163</v>
      </c>
      <c r="C174" s="305"/>
      <c r="D174" s="306">
        <f>C174/2.5</f>
        <v>0</v>
      </c>
      <c r="E174" s="311"/>
      <c r="F174" s="306">
        <f>E174/2.5</f>
        <v>0</v>
      </c>
      <c r="H174" s="393" t="s">
        <v>293</v>
      </c>
      <c r="I174" s="393">
        <f>D184</f>
        <v>0</v>
      </c>
      <c r="J174" s="393">
        <v>0.5</v>
      </c>
      <c r="K174" s="306">
        <f aca="true" t="shared" si="22" ref="K174:K182">I174/J174</f>
        <v>0</v>
      </c>
      <c r="L174" s="313" t="e">
        <f t="shared" si="19"/>
        <v>#DIV/0!</v>
      </c>
      <c r="M174" s="394"/>
      <c r="N174" s="393" t="s">
        <v>293</v>
      </c>
      <c r="O174" s="393">
        <f>F184</f>
        <v>0</v>
      </c>
      <c r="P174" s="393">
        <v>0.5</v>
      </c>
      <c r="Q174" s="306">
        <f aca="true" t="shared" si="23" ref="Q174:Q182">O174/P174</f>
        <v>0</v>
      </c>
      <c r="R174" s="313" t="e">
        <f t="shared" si="21"/>
        <v>#DIV/0!</v>
      </c>
    </row>
    <row r="175" spans="1:18" ht="12.75">
      <c r="A175" s="455" t="s">
        <v>131</v>
      </c>
      <c r="B175" s="304" t="s">
        <v>132</v>
      </c>
      <c r="C175" s="305"/>
      <c r="D175" s="306">
        <f>C175*4</f>
        <v>0</v>
      </c>
      <c r="E175" s="311"/>
      <c r="F175" s="306">
        <f>E175*4</f>
        <v>0</v>
      </c>
      <c r="H175" s="393" t="s">
        <v>294</v>
      </c>
      <c r="I175" s="393">
        <f>D185</f>
        <v>0</v>
      </c>
      <c r="J175" s="393">
        <v>0.1</v>
      </c>
      <c r="K175" s="306">
        <f t="shared" si="22"/>
        <v>0</v>
      </c>
      <c r="L175" s="313" t="e">
        <f t="shared" si="19"/>
        <v>#DIV/0!</v>
      </c>
      <c r="M175" s="394"/>
      <c r="N175" s="393" t="s">
        <v>294</v>
      </c>
      <c r="O175" s="393">
        <f>F185</f>
        <v>0</v>
      </c>
      <c r="P175" s="393">
        <v>0.1</v>
      </c>
      <c r="Q175" s="306">
        <f t="shared" si="23"/>
        <v>0</v>
      </c>
      <c r="R175" s="313" t="e">
        <f t="shared" si="21"/>
        <v>#DIV/0!</v>
      </c>
    </row>
    <row r="176" spans="1:18" ht="12.75">
      <c r="A176" s="455" t="s">
        <v>131</v>
      </c>
      <c r="B176" s="304" t="s">
        <v>134</v>
      </c>
      <c r="C176" s="305"/>
      <c r="D176" s="306">
        <f>C176*2</f>
        <v>0</v>
      </c>
      <c r="E176" s="311"/>
      <c r="F176" s="306">
        <f>E176*2</f>
        <v>0</v>
      </c>
      <c r="H176" s="460" t="s">
        <v>257</v>
      </c>
      <c r="I176" s="312">
        <f>D186</f>
        <v>0</v>
      </c>
      <c r="J176" s="306">
        <v>0.04</v>
      </c>
      <c r="K176" s="306">
        <f t="shared" si="22"/>
        <v>0</v>
      </c>
      <c r="L176" s="313" t="e">
        <f t="shared" si="19"/>
        <v>#DIV/0!</v>
      </c>
      <c r="M176" s="292"/>
      <c r="N176" s="393" t="s">
        <v>257</v>
      </c>
      <c r="O176" s="314">
        <f>F186</f>
        <v>0</v>
      </c>
      <c r="P176" s="306">
        <v>0.04</v>
      </c>
      <c r="Q176" s="306">
        <f t="shared" si="23"/>
        <v>0</v>
      </c>
      <c r="R176" s="313" t="e">
        <f t="shared" si="21"/>
        <v>#DIV/0!</v>
      </c>
    </row>
    <row r="177" spans="1:18" ht="12.75">
      <c r="A177" s="455" t="s">
        <v>141</v>
      </c>
      <c r="B177" s="304" t="s">
        <v>145</v>
      </c>
      <c r="C177" s="305"/>
      <c r="D177" s="306">
        <f>C177/20</f>
        <v>0</v>
      </c>
      <c r="E177" s="311"/>
      <c r="F177" s="306">
        <f>E177/20</f>
        <v>0</v>
      </c>
      <c r="H177" s="460" t="s">
        <v>258</v>
      </c>
      <c r="I177" s="312">
        <f>D187</f>
        <v>0</v>
      </c>
      <c r="J177" s="306">
        <v>0.21</v>
      </c>
      <c r="K177" s="306">
        <f t="shared" si="22"/>
        <v>0</v>
      </c>
      <c r="L177" s="313" t="e">
        <f t="shared" si="19"/>
        <v>#DIV/0!</v>
      </c>
      <c r="M177" s="292"/>
      <c r="N177" s="393" t="s">
        <v>258</v>
      </c>
      <c r="O177" s="314">
        <f>F187</f>
        <v>0</v>
      </c>
      <c r="P177" s="306">
        <v>0.21</v>
      </c>
      <c r="Q177" s="306">
        <f t="shared" si="23"/>
        <v>0</v>
      </c>
      <c r="R177" s="313" t="e">
        <f t="shared" si="21"/>
        <v>#DIV/0!</v>
      </c>
    </row>
    <row r="178" spans="1:18" ht="12.75">
      <c r="A178" s="455" t="s">
        <v>142</v>
      </c>
      <c r="B178" s="304" t="s">
        <v>261</v>
      </c>
      <c r="C178" s="305"/>
      <c r="D178" s="306">
        <f>C178/30</f>
        <v>0</v>
      </c>
      <c r="E178" s="311"/>
      <c r="F178" s="306">
        <f>E178/30</f>
        <v>0</v>
      </c>
      <c r="G178" s="330"/>
      <c r="H178" s="460" t="s">
        <v>259</v>
      </c>
      <c r="I178" s="312">
        <f>D188</f>
        <v>0</v>
      </c>
      <c r="J178" s="306">
        <v>0.1</v>
      </c>
      <c r="K178" s="306">
        <f t="shared" si="22"/>
        <v>0</v>
      </c>
      <c r="L178" s="313" t="e">
        <f t="shared" si="19"/>
        <v>#DIV/0!</v>
      </c>
      <c r="M178" s="292"/>
      <c r="N178" s="393" t="s">
        <v>259</v>
      </c>
      <c r="O178" s="314">
        <f>F188</f>
        <v>0</v>
      </c>
      <c r="P178" s="306">
        <v>0.1</v>
      </c>
      <c r="Q178" s="306">
        <f t="shared" si="23"/>
        <v>0</v>
      </c>
      <c r="R178" s="313" t="e">
        <f t="shared" si="21"/>
        <v>#DIV/0!</v>
      </c>
    </row>
    <row r="179" spans="1:18" ht="12.75">
      <c r="A179" s="455" t="s">
        <v>142</v>
      </c>
      <c r="B179" s="304" t="s">
        <v>263</v>
      </c>
      <c r="C179" s="305"/>
      <c r="D179" s="306">
        <f>C179/6.67</f>
        <v>0</v>
      </c>
      <c r="E179" s="311"/>
      <c r="F179" s="306">
        <f>E179/6.67</f>
        <v>0</v>
      </c>
      <c r="H179" s="460" t="s">
        <v>260</v>
      </c>
      <c r="I179" s="312">
        <f>D189+D190</f>
        <v>0</v>
      </c>
      <c r="J179" s="306">
        <v>0.05</v>
      </c>
      <c r="K179" s="306">
        <f t="shared" si="22"/>
        <v>0</v>
      </c>
      <c r="L179" s="313" t="e">
        <f t="shared" si="19"/>
        <v>#DIV/0!</v>
      </c>
      <c r="M179" s="292"/>
      <c r="N179" s="393" t="s">
        <v>260</v>
      </c>
      <c r="O179" s="314">
        <f>F189+F190</f>
        <v>0</v>
      </c>
      <c r="P179" s="306">
        <v>0.05</v>
      </c>
      <c r="Q179" s="306">
        <f t="shared" si="23"/>
        <v>0</v>
      </c>
      <c r="R179" s="313" t="e">
        <f t="shared" si="21"/>
        <v>#DIV/0!</v>
      </c>
    </row>
    <row r="180" spans="1:18" ht="12.75">
      <c r="A180" s="455" t="s">
        <v>140</v>
      </c>
      <c r="B180" s="304" t="s">
        <v>120</v>
      </c>
      <c r="C180" s="305"/>
      <c r="D180" s="306">
        <f>C180/5</f>
        <v>0</v>
      </c>
      <c r="E180" s="311"/>
      <c r="F180" s="306">
        <f>E180/5</f>
        <v>0</v>
      </c>
      <c r="H180" s="460" t="s">
        <v>262</v>
      </c>
      <c r="I180" s="312">
        <f>D191</f>
        <v>0</v>
      </c>
      <c r="J180" s="306">
        <v>0.2</v>
      </c>
      <c r="K180" s="306">
        <f t="shared" si="22"/>
        <v>0</v>
      </c>
      <c r="L180" s="313" t="e">
        <f t="shared" si="19"/>
        <v>#DIV/0!</v>
      </c>
      <c r="M180" s="292"/>
      <c r="N180" s="393" t="s">
        <v>262</v>
      </c>
      <c r="O180" s="314">
        <f>F191</f>
        <v>0</v>
      </c>
      <c r="P180" s="306">
        <v>0.2</v>
      </c>
      <c r="Q180" s="306">
        <f t="shared" si="23"/>
        <v>0</v>
      </c>
      <c r="R180" s="313" t="e">
        <f t="shared" si="21"/>
        <v>#DIV/0!</v>
      </c>
    </row>
    <row r="181" spans="1:18" ht="12.75">
      <c r="A181" s="455" t="s">
        <v>140</v>
      </c>
      <c r="B181" s="304" t="s">
        <v>144</v>
      </c>
      <c r="C181" s="305"/>
      <c r="D181" s="306">
        <f>C181/2.5</f>
        <v>0</v>
      </c>
      <c r="E181" s="311"/>
      <c r="F181" s="306">
        <f>E181/2.5</f>
        <v>0</v>
      </c>
      <c r="H181" s="460" t="s">
        <v>264</v>
      </c>
      <c r="I181" s="312">
        <f>D192</f>
        <v>0</v>
      </c>
      <c r="J181" s="306">
        <v>0.1</v>
      </c>
      <c r="K181" s="306">
        <f t="shared" si="22"/>
        <v>0</v>
      </c>
      <c r="L181" s="313" t="e">
        <f t="shared" si="19"/>
        <v>#DIV/0!</v>
      </c>
      <c r="M181" s="292"/>
      <c r="N181" s="393" t="s">
        <v>264</v>
      </c>
      <c r="O181" s="314">
        <f>F192</f>
        <v>0</v>
      </c>
      <c r="P181" s="306">
        <v>0.1</v>
      </c>
      <c r="Q181" s="306">
        <f t="shared" si="23"/>
        <v>0</v>
      </c>
      <c r="R181" s="313" t="e">
        <f t="shared" si="21"/>
        <v>#DIV/0!</v>
      </c>
    </row>
    <row r="182" spans="1:18" ht="13.5" thickBot="1">
      <c r="A182" s="455" t="s">
        <v>138</v>
      </c>
      <c r="B182" s="304" t="s">
        <v>127</v>
      </c>
      <c r="C182" s="305"/>
      <c r="D182" s="306">
        <f>C182/2</f>
        <v>0</v>
      </c>
      <c r="E182" s="311"/>
      <c r="F182" s="306">
        <f>E182/2</f>
        <v>0</v>
      </c>
      <c r="H182" s="462" t="s">
        <v>265</v>
      </c>
      <c r="I182" s="315">
        <f>D193</f>
        <v>0</v>
      </c>
      <c r="J182" s="316">
        <v>0.4</v>
      </c>
      <c r="K182" s="316">
        <f t="shared" si="22"/>
        <v>0</v>
      </c>
      <c r="L182" s="333" t="e">
        <f t="shared" si="19"/>
        <v>#DIV/0!</v>
      </c>
      <c r="M182" s="292"/>
      <c r="N182" s="465" t="s">
        <v>265</v>
      </c>
      <c r="O182" s="317">
        <f>F193</f>
        <v>0</v>
      </c>
      <c r="P182" s="316">
        <v>0.4</v>
      </c>
      <c r="Q182" s="316">
        <f t="shared" si="23"/>
        <v>0</v>
      </c>
      <c r="R182" s="333" t="e">
        <f t="shared" si="21"/>
        <v>#DIV/0!</v>
      </c>
    </row>
    <row r="183" spans="1:12" ht="13.5" thickBot="1">
      <c r="A183" s="457" t="s">
        <v>138</v>
      </c>
      <c r="B183" s="320" t="s">
        <v>107</v>
      </c>
      <c r="C183" s="321"/>
      <c r="D183" s="322">
        <f>C183</f>
        <v>0</v>
      </c>
      <c r="E183" s="323"/>
      <c r="F183" s="322">
        <f>E183</f>
        <v>0</v>
      </c>
      <c r="I183" s="318"/>
      <c r="J183" s="318"/>
      <c r="K183" s="318"/>
      <c r="L183" s="318"/>
    </row>
    <row r="184" spans="1:17" ht="13.5" thickBot="1">
      <c r="A184" s="455" t="s">
        <v>293</v>
      </c>
      <c r="B184" s="392" t="s">
        <v>127</v>
      </c>
      <c r="C184" s="321"/>
      <c r="D184" s="322">
        <f>C184/2</f>
        <v>0</v>
      </c>
      <c r="E184" s="323"/>
      <c r="F184" s="322">
        <f>E184/2</f>
        <v>0</v>
      </c>
      <c r="J184" s="278" t="s">
        <v>143</v>
      </c>
      <c r="K184" s="319">
        <f>SUM('Plan2 - UTI'!I79:I82)</f>
        <v>0</v>
      </c>
      <c r="P184" s="278" t="s">
        <v>143</v>
      </c>
      <c r="Q184" s="319">
        <f>'Plan2 - UTI'!I83</f>
        <v>0</v>
      </c>
    </row>
    <row r="185" spans="1:17" ht="12.75">
      <c r="A185" s="455" t="s">
        <v>294</v>
      </c>
      <c r="B185" s="392" t="s">
        <v>295</v>
      </c>
      <c r="C185" s="321"/>
      <c r="D185" s="322">
        <f>C185/20</f>
        <v>0</v>
      </c>
      <c r="E185" s="323"/>
      <c r="F185" s="322">
        <f>E185/20</f>
        <v>0</v>
      </c>
      <c r="K185" s="289"/>
      <c r="Q185" s="289"/>
    </row>
    <row r="186" spans="1:17" ht="12.75">
      <c r="A186" s="456" t="s">
        <v>257</v>
      </c>
      <c r="B186" s="304" t="s">
        <v>266</v>
      </c>
      <c r="C186" s="305"/>
      <c r="D186" s="306">
        <f>C186/20</f>
        <v>0</v>
      </c>
      <c r="E186" s="311"/>
      <c r="F186" s="306">
        <f>E186/20</f>
        <v>0</v>
      </c>
      <c r="K186" s="289"/>
      <c r="Q186" s="289"/>
    </row>
    <row r="187" spans="1:17" ht="12.75">
      <c r="A187" s="456" t="s">
        <v>258</v>
      </c>
      <c r="B187" s="304" t="s">
        <v>266</v>
      </c>
      <c r="C187" s="305"/>
      <c r="D187" s="306">
        <f>C187/20</f>
        <v>0</v>
      </c>
      <c r="E187" s="311"/>
      <c r="F187" s="306">
        <f>E187/20</f>
        <v>0</v>
      </c>
      <c r="K187" s="289"/>
      <c r="Q187" s="289"/>
    </row>
    <row r="188" spans="1:17" ht="12.75">
      <c r="A188" s="456" t="s">
        <v>259</v>
      </c>
      <c r="B188" s="304" t="s">
        <v>267</v>
      </c>
      <c r="C188" s="305"/>
      <c r="D188" s="306">
        <f>C188/10</f>
        <v>0</v>
      </c>
      <c r="E188" s="311"/>
      <c r="F188" s="306">
        <f>E188/10</f>
        <v>0</v>
      </c>
      <c r="K188" s="289"/>
      <c r="Q188" s="289"/>
    </row>
    <row r="189" spans="1:17" ht="12.75">
      <c r="A189" s="456" t="s">
        <v>260</v>
      </c>
      <c r="B189" s="304" t="s">
        <v>266</v>
      </c>
      <c r="C189" s="305"/>
      <c r="D189" s="306">
        <f>C189/20</f>
        <v>0</v>
      </c>
      <c r="E189" s="311"/>
      <c r="F189" s="306">
        <f>E189/20</f>
        <v>0</v>
      </c>
      <c r="K189" s="289"/>
      <c r="Q189" s="289"/>
    </row>
    <row r="190" spans="1:17" ht="12.75">
      <c r="A190" s="456" t="s">
        <v>260</v>
      </c>
      <c r="B190" s="304" t="s">
        <v>268</v>
      </c>
      <c r="C190" s="305"/>
      <c r="D190" s="306">
        <f>C190*0.07</f>
        <v>0</v>
      </c>
      <c r="E190" s="311"/>
      <c r="F190" s="306">
        <f>E190*0.07</f>
        <v>0</v>
      </c>
      <c r="K190" s="289"/>
      <c r="Q190" s="289"/>
    </row>
    <row r="191" spans="1:17" ht="12.75">
      <c r="A191" s="456" t="s">
        <v>262</v>
      </c>
      <c r="B191" s="304" t="s">
        <v>269</v>
      </c>
      <c r="C191" s="305"/>
      <c r="D191" s="306">
        <f>C191/5</f>
        <v>0</v>
      </c>
      <c r="E191" s="311"/>
      <c r="F191" s="306">
        <f>E191/5</f>
        <v>0</v>
      </c>
      <c r="K191" s="289"/>
      <c r="Q191" s="289"/>
    </row>
    <row r="192" spans="1:17" ht="12.75">
      <c r="A192" s="456" t="s">
        <v>264</v>
      </c>
      <c r="B192" s="304" t="s">
        <v>267</v>
      </c>
      <c r="C192" s="305"/>
      <c r="D192" s="306">
        <f>C192/10</f>
        <v>0</v>
      </c>
      <c r="E192" s="311"/>
      <c r="F192" s="306">
        <f>E192/10</f>
        <v>0</v>
      </c>
      <c r="K192" s="289"/>
      <c r="Q192" s="289"/>
    </row>
    <row r="193" spans="1:17" ht="13.5" thickBot="1">
      <c r="A193" s="458" t="s">
        <v>265</v>
      </c>
      <c r="B193" s="324" t="s">
        <v>270</v>
      </c>
      <c r="C193" s="325"/>
      <c r="D193" s="316">
        <f>C193/5</f>
        <v>0</v>
      </c>
      <c r="E193" s="326"/>
      <c r="F193" s="316">
        <f>E193/5</f>
        <v>0</v>
      </c>
      <c r="K193" s="289"/>
      <c r="Q193" s="289"/>
    </row>
    <row r="194" ht="13.5" thickBot="1"/>
    <row r="195" spans="1:15" ht="13.5" thickBot="1">
      <c r="A195" s="626" t="s">
        <v>43</v>
      </c>
      <c r="C195" s="736" t="s">
        <v>98</v>
      </c>
      <c r="D195" s="737"/>
      <c r="E195" s="736" t="s">
        <v>99</v>
      </c>
      <c r="F195" s="737"/>
      <c r="H195" s="290" t="s">
        <v>98</v>
      </c>
      <c r="I195" s="291"/>
      <c r="M195" s="292"/>
      <c r="N195" s="290" t="s">
        <v>99</v>
      </c>
      <c r="O195" s="293"/>
    </row>
    <row r="196" spans="1:16" ht="13.5" thickBot="1">
      <c r="A196" s="294" t="s">
        <v>100</v>
      </c>
      <c r="B196" s="294" t="s">
        <v>101</v>
      </c>
      <c r="C196" s="294" t="s">
        <v>102</v>
      </c>
      <c r="D196" s="295" t="s">
        <v>103</v>
      </c>
      <c r="E196" s="294" t="s">
        <v>102</v>
      </c>
      <c r="F196" s="295" t="s">
        <v>103</v>
      </c>
      <c r="H196" s="626" t="s">
        <v>43</v>
      </c>
      <c r="I196" s="296" t="s">
        <v>104</v>
      </c>
      <c r="J196" s="293" t="s">
        <v>105</v>
      </c>
      <c r="M196" s="292"/>
      <c r="N196" s="626" t="s">
        <v>43</v>
      </c>
      <c r="O196" s="296" t="s">
        <v>104</v>
      </c>
      <c r="P196" s="293" t="s">
        <v>105</v>
      </c>
    </row>
    <row r="197" spans="1:18" ht="13.5" thickBot="1">
      <c r="A197" s="454" t="s">
        <v>136</v>
      </c>
      <c r="B197" s="297" t="s">
        <v>137</v>
      </c>
      <c r="C197" s="298"/>
      <c r="D197" s="299">
        <f>C197/2</f>
        <v>0</v>
      </c>
      <c r="E197" s="329"/>
      <c r="F197" s="299">
        <f>E197/2</f>
        <v>0</v>
      </c>
      <c r="H197" s="301" t="s">
        <v>108</v>
      </c>
      <c r="I197" s="302" t="s">
        <v>109</v>
      </c>
      <c r="J197" s="302" t="s">
        <v>110</v>
      </c>
      <c r="K197" s="303" t="s">
        <v>111</v>
      </c>
      <c r="L197" s="302" t="s">
        <v>112</v>
      </c>
      <c r="M197" s="292"/>
      <c r="N197" s="301" t="s">
        <v>108</v>
      </c>
      <c r="O197" s="302" t="s">
        <v>109</v>
      </c>
      <c r="P197" s="302" t="s">
        <v>110</v>
      </c>
      <c r="Q197" s="303" t="s">
        <v>111</v>
      </c>
      <c r="R197" s="302" t="s">
        <v>112</v>
      </c>
    </row>
    <row r="198" spans="1:18" ht="12.75">
      <c r="A198" s="455" t="s">
        <v>136</v>
      </c>
      <c r="B198" s="304" t="s">
        <v>139</v>
      </c>
      <c r="C198" s="305"/>
      <c r="D198" s="306">
        <f>C198</f>
        <v>0</v>
      </c>
      <c r="E198" s="311"/>
      <c r="F198" s="306">
        <f>E198</f>
        <v>0</v>
      </c>
      <c r="H198" s="459" t="s">
        <v>129</v>
      </c>
      <c r="I198" s="308">
        <f>D197+D198</f>
        <v>0</v>
      </c>
      <c r="J198" s="299">
        <v>4</v>
      </c>
      <c r="K198" s="299">
        <f aca="true" t="shared" si="24" ref="K198:K218">I198/J198</f>
        <v>0</v>
      </c>
      <c r="L198" s="309" t="e">
        <f aca="true" t="shared" si="25" ref="L198:L227">K198/K$229*1000</f>
        <v>#DIV/0!</v>
      </c>
      <c r="M198" s="292"/>
      <c r="N198" s="463" t="s">
        <v>129</v>
      </c>
      <c r="O198" s="310">
        <f>F197+F198</f>
        <v>0</v>
      </c>
      <c r="P198" s="308">
        <v>4</v>
      </c>
      <c r="Q198" s="299">
        <f aca="true" t="shared" si="26" ref="Q198:Q218">O198/P198</f>
        <v>0</v>
      </c>
      <c r="R198" s="309" t="e">
        <f aca="true" t="shared" si="27" ref="R198:R227">Q198/Q$229*1000</f>
        <v>#DIV/0!</v>
      </c>
    </row>
    <row r="199" spans="1:18" ht="12.75">
      <c r="A199" s="456" t="s">
        <v>115</v>
      </c>
      <c r="B199" s="304" t="s">
        <v>107</v>
      </c>
      <c r="C199" s="305"/>
      <c r="D199" s="306">
        <f>C199</f>
        <v>0</v>
      </c>
      <c r="E199" s="311"/>
      <c r="F199" s="306">
        <f>E199</f>
        <v>0</v>
      </c>
      <c r="H199" s="460" t="s">
        <v>115</v>
      </c>
      <c r="I199" s="312">
        <f>D199+D200</f>
        <v>0</v>
      </c>
      <c r="J199" s="306">
        <v>4</v>
      </c>
      <c r="K199" s="306">
        <f t="shared" si="24"/>
        <v>0</v>
      </c>
      <c r="L199" s="313" t="e">
        <f t="shared" si="25"/>
        <v>#DIV/0!</v>
      </c>
      <c r="M199" s="292"/>
      <c r="N199" s="393" t="s">
        <v>115</v>
      </c>
      <c r="O199" s="314">
        <f>F199+F200</f>
        <v>0</v>
      </c>
      <c r="P199" s="312">
        <v>4</v>
      </c>
      <c r="Q199" s="306">
        <f t="shared" si="26"/>
        <v>0</v>
      </c>
      <c r="R199" s="313" t="e">
        <f t="shared" si="27"/>
        <v>#DIV/0!</v>
      </c>
    </row>
    <row r="200" spans="1:18" ht="12.75">
      <c r="A200" s="456" t="s">
        <v>115</v>
      </c>
      <c r="B200" s="304" t="s">
        <v>116</v>
      </c>
      <c r="C200" s="305"/>
      <c r="D200" s="306">
        <f>C200*2</f>
        <v>0</v>
      </c>
      <c r="E200" s="311"/>
      <c r="F200" s="306">
        <f>E200*2</f>
        <v>0</v>
      </c>
      <c r="H200" s="460" t="s">
        <v>113</v>
      </c>
      <c r="I200" s="312">
        <f>D201</f>
        <v>0</v>
      </c>
      <c r="J200" s="306">
        <v>2</v>
      </c>
      <c r="K200" s="306">
        <f t="shared" si="24"/>
        <v>0</v>
      </c>
      <c r="L200" s="313" t="e">
        <f t="shared" si="25"/>
        <v>#DIV/0!</v>
      </c>
      <c r="M200" s="292"/>
      <c r="N200" s="393" t="s">
        <v>113</v>
      </c>
      <c r="O200" s="314">
        <f>F201</f>
        <v>0</v>
      </c>
      <c r="P200" s="312">
        <v>2</v>
      </c>
      <c r="Q200" s="306">
        <f t="shared" si="26"/>
        <v>0</v>
      </c>
      <c r="R200" s="313" t="e">
        <f t="shared" si="27"/>
        <v>#DIV/0!</v>
      </c>
    </row>
    <row r="201" spans="1:18" ht="12.75">
      <c r="A201" s="456" t="s">
        <v>113</v>
      </c>
      <c r="B201" s="304" t="s">
        <v>107</v>
      </c>
      <c r="C201" s="305"/>
      <c r="D201" s="306">
        <f>C201</f>
        <v>0</v>
      </c>
      <c r="E201" s="311"/>
      <c r="F201" s="306">
        <f>E201</f>
        <v>0</v>
      </c>
      <c r="H201" s="460" t="s">
        <v>114</v>
      </c>
      <c r="I201" s="312">
        <f>D202</f>
        <v>0</v>
      </c>
      <c r="J201" s="306">
        <v>6</v>
      </c>
      <c r="K201" s="306">
        <f t="shared" si="24"/>
        <v>0</v>
      </c>
      <c r="L201" s="313" t="e">
        <f t="shared" si="25"/>
        <v>#DIV/0!</v>
      </c>
      <c r="M201" s="292"/>
      <c r="N201" s="393" t="s">
        <v>114</v>
      </c>
      <c r="O201" s="314">
        <f>F202</f>
        <v>0</v>
      </c>
      <c r="P201" s="312">
        <v>6</v>
      </c>
      <c r="Q201" s="306">
        <f t="shared" si="26"/>
        <v>0</v>
      </c>
      <c r="R201" s="313" t="e">
        <f t="shared" si="27"/>
        <v>#DIV/0!</v>
      </c>
    </row>
    <row r="202" spans="1:18" ht="12.75">
      <c r="A202" s="456" t="s">
        <v>114</v>
      </c>
      <c r="B202" s="304" t="s">
        <v>107</v>
      </c>
      <c r="C202" s="305"/>
      <c r="D202" s="306">
        <f>C202</f>
        <v>0</v>
      </c>
      <c r="E202" s="311"/>
      <c r="F202" s="306">
        <f>E202</f>
        <v>0</v>
      </c>
      <c r="H202" s="460" t="s">
        <v>106</v>
      </c>
      <c r="I202" s="312">
        <f>D203</f>
        <v>0</v>
      </c>
      <c r="J202" s="306">
        <v>2</v>
      </c>
      <c r="K202" s="306">
        <f t="shared" si="24"/>
        <v>0</v>
      </c>
      <c r="L202" s="313" t="e">
        <f t="shared" si="25"/>
        <v>#DIV/0!</v>
      </c>
      <c r="M202" s="292"/>
      <c r="N202" s="393" t="s">
        <v>106</v>
      </c>
      <c r="O202" s="314">
        <f>F203</f>
        <v>0</v>
      </c>
      <c r="P202" s="312">
        <v>2</v>
      </c>
      <c r="Q202" s="306">
        <f t="shared" si="26"/>
        <v>0</v>
      </c>
      <c r="R202" s="313" t="e">
        <f t="shared" si="27"/>
        <v>#DIV/0!</v>
      </c>
    </row>
    <row r="203" spans="1:18" ht="12.75">
      <c r="A203" s="456" t="s">
        <v>106</v>
      </c>
      <c r="B203" s="304" t="s">
        <v>107</v>
      </c>
      <c r="C203" s="305"/>
      <c r="D203" s="306">
        <f>C203</f>
        <v>0</v>
      </c>
      <c r="E203" s="311"/>
      <c r="F203" s="306">
        <f>E203</f>
        <v>0</v>
      </c>
      <c r="H203" s="461" t="s">
        <v>119</v>
      </c>
      <c r="I203" s="312">
        <f>D204+D206</f>
        <v>0</v>
      </c>
      <c r="J203" s="306">
        <v>1</v>
      </c>
      <c r="K203" s="306">
        <f t="shared" si="24"/>
        <v>0</v>
      </c>
      <c r="L203" s="313" t="e">
        <f t="shared" si="25"/>
        <v>#DIV/0!</v>
      </c>
      <c r="M203" s="292"/>
      <c r="N203" s="464" t="s">
        <v>119</v>
      </c>
      <c r="O203" s="314">
        <f>F204+F206</f>
        <v>0</v>
      </c>
      <c r="P203" s="312">
        <v>1</v>
      </c>
      <c r="Q203" s="306">
        <f t="shared" si="26"/>
        <v>0</v>
      </c>
      <c r="R203" s="313" t="e">
        <f t="shared" si="27"/>
        <v>#DIV/0!</v>
      </c>
    </row>
    <row r="204" spans="1:18" ht="12.75">
      <c r="A204" s="455" t="s">
        <v>117</v>
      </c>
      <c r="B204" s="304" t="s">
        <v>118</v>
      </c>
      <c r="C204" s="305"/>
      <c r="D204" s="306">
        <f>C204/4</f>
        <v>0</v>
      </c>
      <c r="E204" s="311"/>
      <c r="F204" s="306">
        <f>E204/4</f>
        <v>0</v>
      </c>
      <c r="H204" s="461" t="s">
        <v>121</v>
      </c>
      <c r="I204" s="312">
        <f>D205</f>
        <v>0</v>
      </c>
      <c r="J204" s="306">
        <v>0.8</v>
      </c>
      <c r="K204" s="306">
        <f t="shared" si="24"/>
        <v>0</v>
      </c>
      <c r="L204" s="313" t="e">
        <f t="shared" si="25"/>
        <v>#DIV/0!</v>
      </c>
      <c r="M204" s="292"/>
      <c r="N204" s="464" t="s">
        <v>121</v>
      </c>
      <c r="O204" s="314">
        <f>F205</f>
        <v>0</v>
      </c>
      <c r="P204" s="312">
        <v>0.8</v>
      </c>
      <c r="Q204" s="306">
        <f t="shared" si="26"/>
        <v>0</v>
      </c>
      <c r="R204" s="313" t="e">
        <f t="shared" si="27"/>
        <v>#DIV/0!</v>
      </c>
    </row>
    <row r="205" spans="1:18" ht="12.75">
      <c r="A205" s="455" t="s">
        <v>117</v>
      </c>
      <c r="B205" s="304" t="s">
        <v>120</v>
      </c>
      <c r="C205" s="305"/>
      <c r="D205" s="306">
        <f>C205/5</f>
        <v>0</v>
      </c>
      <c r="E205" s="311"/>
      <c r="F205" s="306">
        <f>E205/5</f>
        <v>0</v>
      </c>
      <c r="H205" s="461" t="s">
        <v>135</v>
      </c>
      <c r="I205" s="312">
        <f>D207</f>
        <v>0</v>
      </c>
      <c r="J205" s="306">
        <v>1</v>
      </c>
      <c r="K205" s="306">
        <f t="shared" si="24"/>
        <v>0</v>
      </c>
      <c r="L205" s="313" t="e">
        <f t="shared" si="25"/>
        <v>#DIV/0!</v>
      </c>
      <c r="M205" s="292"/>
      <c r="N205" s="464" t="s">
        <v>135</v>
      </c>
      <c r="O205" s="314">
        <f>F207</f>
        <v>0</v>
      </c>
      <c r="P205" s="312">
        <v>1</v>
      </c>
      <c r="Q205" s="306">
        <f t="shared" si="26"/>
        <v>0</v>
      </c>
      <c r="R205" s="313" t="e">
        <f t="shared" si="27"/>
        <v>#DIV/0!</v>
      </c>
    </row>
    <row r="206" spans="1:18" ht="12.75">
      <c r="A206" s="455" t="s">
        <v>117</v>
      </c>
      <c r="B206" s="304" t="s">
        <v>122</v>
      </c>
      <c r="C206" s="305"/>
      <c r="D206" s="306">
        <f>C206/2</f>
        <v>0</v>
      </c>
      <c r="E206" s="311"/>
      <c r="F206" s="306">
        <f>E206/2</f>
        <v>0</v>
      </c>
      <c r="H206" s="461" t="s">
        <v>130</v>
      </c>
      <c r="I206" s="312">
        <f>D208+D209</f>
        <v>0</v>
      </c>
      <c r="J206" s="306">
        <v>2</v>
      </c>
      <c r="K206" s="306">
        <f t="shared" si="24"/>
        <v>0</v>
      </c>
      <c r="L206" s="313" t="e">
        <f t="shared" si="25"/>
        <v>#DIV/0!</v>
      </c>
      <c r="M206" s="292"/>
      <c r="N206" s="464" t="s">
        <v>130</v>
      </c>
      <c r="O206" s="314">
        <f>F208+F209</f>
        <v>0</v>
      </c>
      <c r="P206" s="312">
        <v>2</v>
      </c>
      <c r="Q206" s="306">
        <f t="shared" si="26"/>
        <v>0</v>
      </c>
      <c r="R206" s="313" t="e">
        <f t="shared" si="27"/>
        <v>#DIV/0!</v>
      </c>
    </row>
    <row r="207" spans="1:18" ht="12.75">
      <c r="A207" s="455" t="s">
        <v>135</v>
      </c>
      <c r="B207" s="304" t="s">
        <v>107</v>
      </c>
      <c r="C207" s="305"/>
      <c r="D207" s="306">
        <f>C207</f>
        <v>0</v>
      </c>
      <c r="E207" s="311"/>
      <c r="F207" s="306">
        <f>E207</f>
        <v>0</v>
      </c>
      <c r="H207" s="461" t="s">
        <v>123</v>
      </c>
      <c r="I207" s="312">
        <f>D212+D213</f>
        <v>0</v>
      </c>
      <c r="J207" s="306">
        <v>0.5</v>
      </c>
      <c r="K207" s="306">
        <f t="shared" si="24"/>
        <v>0</v>
      </c>
      <c r="L207" s="313" t="e">
        <f t="shared" si="25"/>
        <v>#DIV/0!</v>
      </c>
      <c r="M207" s="292"/>
      <c r="N207" s="464" t="s">
        <v>123</v>
      </c>
      <c r="O207" s="314">
        <f>F212+F213</f>
        <v>0</v>
      </c>
      <c r="P207" s="312">
        <v>0.5</v>
      </c>
      <c r="Q207" s="306">
        <f t="shared" si="26"/>
        <v>0</v>
      </c>
      <c r="R207" s="313" t="e">
        <f t="shared" si="27"/>
        <v>#DIV/0!</v>
      </c>
    </row>
    <row r="208" spans="1:18" ht="12.75">
      <c r="A208" s="455" t="s">
        <v>130</v>
      </c>
      <c r="B208" s="304" t="s">
        <v>125</v>
      </c>
      <c r="C208" s="305"/>
      <c r="D208" s="306">
        <f>C208/4</f>
        <v>0</v>
      </c>
      <c r="E208" s="311"/>
      <c r="F208" s="306">
        <f>E208/4</f>
        <v>0</v>
      </c>
      <c r="H208" s="461" t="s">
        <v>126</v>
      </c>
      <c r="I208" s="312">
        <f>D210+D211</f>
        <v>0</v>
      </c>
      <c r="J208" s="306">
        <v>0.5</v>
      </c>
      <c r="K208" s="306">
        <f t="shared" si="24"/>
        <v>0</v>
      </c>
      <c r="L208" s="313" t="e">
        <f t="shared" si="25"/>
        <v>#DIV/0!</v>
      </c>
      <c r="M208" s="292"/>
      <c r="N208" s="464" t="s">
        <v>126</v>
      </c>
      <c r="O208" s="314">
        <f>F210+F211</f>
        <v>0</v>
      </c>
      <c r="P208" s="312">
        <v>0.5</v>
      </c>
      <c r="Q208" s="306">
        <f t="shared" si="26"/>
        <v>0</v>
      </c>
      <c r="R208" s="313" t="e">
        <f t="shared" si="27"/>
        <v>#DIV/0!</v>
      </c>
    </row>
    <row r="209" spans="1:18" ht="12.75">
      <c r="A209" s="455" t="s">
        <v>130</v>
      </c>
      <c r="B209" s="304" t="s">
        <v>127</v>
      </c>
      <c r="C209" s="305"/>
      <c r="D209" s="306">
        <f>C209/2</f>
        <v>0</v>
      </c>
      <c r="E209" s="311"/>
      <c r="F209" s="306">
        <f>E209/2</f>
        <v>0</v>
      </c>
      <c r="H209" s="461" t="s">
        <v>165</v>
      </c>
      <c r="I209" s="312">
        <f>D215</f>
        <v>0</v>
      </c>
      <c r="J209" s="306">
        <v>1.2</v>
      </c>
      <c r="K209" s="306">
        <f t="shared" si="24"/>
        <v>0</v>
      </c>
      <c r="L209" s="313" t="e">
        <f t="shared" si="25"/>
        <v>#DIV/0!</v>
      </c>
      <c r="M209" s="292"/>
      <c r="N209" s="464" t="s">
        <v>165</v>
      </c>
      <c r="O209" s="314">
        <f>F215</f>
        <v>0</v>
      </c>
      <c r="P209" s="312">
        <v>1.2</v>
      </c>
      <c r="Q209" s="306">
        <f t="shared" si="26"/>
        <v>0</v>
      </c>
      <c r="R209" s="313" t="e">
        <f t="shared" si="27"/>
        <v>#DIV/0!</v>
      </c>
    </row>
    <row r="210" spans="1:18" ht="12.75">
      <c r="A210" s="455" t="s">
        <v>124</v>
      </c>
      <c r="B210" s="304" t="s">
        <v>125</v>
      </c>
      <c r="C210" s="305"/>
      <c r="D210" s="306">
        <f>C210/4</f>
        <v>0</v>
      </c>
      <c r="E210" s="311"/>
      <c r="F210" s="306">
        <f>E210/4</f>
        <v>0</v>
      </c>
      <c r="H210" s="461" t="s">
        <v>166</v>
      </c>
      <c r="I210" s="312">
        <f>D214</f>
        <v>0</v>
      </c>
      <c r="J210" s="306">
        <v>1.2</v>
      </c>
      <c r="K210" s="306">
        <f t="shared" si="24"/>
        <v>0</v>
      </c>
      <c r="L210" s="313" t="e">
        <f t="shared" si="25"/>
        <v>#DIV/0!</v>
      </c>
      <c r="M210" s="292"/>
      <c r="N210" s="464" t="s">
        <v>166</v>
      </c>
      <c r="O210" s="314">
        <f>F214</f>
        <v>0</v>
      </c>
      <c r="P210" s="312">
        <v>1.2</v>
      </c>
      <c r="Q210" s="306">
        <f t="shared" si="26"/>
        <v>0</v>
      </c>
      <c r="R210" s="313" t="e">
        <f t="shared" si="27"/>
        <v>#DIV/0!</v>
      </c>
    </row>
    <row r="211" spans="1:18" ht="12.75">
      <c r="A211" s="455" t="s">
        <v>124</v>
      </c>
      <c r="B211" s="304" t="s">
        <v>127</v>
      </c>
      <c r="C211" s="305"/>
      <c r="D211" s="306">
        <f>C211/2</f>
        <v>0</v>
      </c>
      <c r="E211" s="311"/>
      <c r="F211" s="306">
        <f>E211/2</f>
        <v>0</v>
      </c>
      <c r="H211" s="461" t="s">
        <v>133</v>
      </c>
      <c r="I211" s="312">
        <f>D216+D217</f>
        <v>0</v>
      </c>
      <c r="J211" s="306">
        <v>3</v>
      </c>
      <c r="K211" s="306">
        <f t="shared" si="24"/>
        <v>0</v>
      </c>
      <c r="L211" s="313" t="e">
        <f t="shared" si="25"/>
        <v>#DIV/0!</v>
      </c>
      <c r="M211" s="292"/>
      <c r="N211" s="464" t="s">
        <v>133</v>
      </c>
      <c r="O211" s="314">
        <f>F216+F217</f>
        <v>0</v>
      </c>
      <c r="P211" s="312">
        <v>3</v>
      </c>
      <c r="Q211" s="306">
        <f t="shared" si="26"/>
        <v>0</v>
      </c>
      <c r="R211" s="313" t="e">
        <f t="shared" si="27"/>
        <v>#DIV/0!</v>
      </c>
    </row>
    <row r="212" spans="1:18" ht="12.75">
      <c r="A212" s="455" t="s">
        <v>124</v>
      </c>
      <c r="B212" s="304" t="s">
        <v>118</v>
      </c>
      <c r="C212" s="305"/>
      <c r="D212" s="306">
        <f>C212/4</f>
        <v>0</v>
      </c>
      <c r="E212" s="311"/>
      <c r="F212" s="306">
        <f>E212/4</f>
        <v>0</v>
      </c>
      <c r="H212" s="461" t="s">
        <v>167</v>
      </c>
      <c r="I212" s="312">
        <f>D219</f>
        <v>0</v>
      </c>
      <c r="J212" s="306">
        <v>0.4</v>
      </c>
      <c r="K212" s="306">
        <f t="shared" si="24"/>
        <v>0</v>
      </c>
      <c r="L212" s="313" t="e">
        <f t="shared" si="25"/>
        <v>#DIV/0!</v>
      </c>
      <c r="M212" s="292"/>
      <c r="N212" s="464" t="s">
        <v>167</v>
      </c>
      <c r="O212" s="314">
        <f>F219</f>
        <v>0</v>
      </c>
      <c r="P212" s="312">
        <v>0.4</v>
      </c>
      <c r="Q212" s="306">
        <f t="shared" si="26"/>
        <v>0</v>
      </c>
      <c r="R212" s="313" t="e">
        <f t="shared" si="27"/>
        <v>#DIV/0!</v>
      </c>
    </row>
    <row r="213" spans="1:18" ht="12.75">
      <c r="A213" s="455" t="s">
        <v>124</v>
      </c>
      <c r="B213" s="304" t="s">
        <v>122</v>
      </c>
      <c r="C213" s="305"/>
      <c r="D213" s="306">
        <f>C213/2</f>
        <v>0</v>
      </c>
      <c r="E213" s="311"/>
      <c r="F213" s="306">
        <f>E213/2</f>
        <v>0</v>
      </c>
      <c r="H213" s="461" t="s">
        <v>168</v>
      </c>
      <c r="I213" s="312">
        <f>D218</f>
        <v>0</v>
      </c>
      <c r="J213" s="306">
        <v>0.4</v>
      </c>
      <c r="K213" s="306">
        <f t="shared" si="24"/>
        <v>0</v>
      </c>
      <c r="L213" s="313" t="e">
        <f t="shared" si="25"/>
        <v>#DIV/0!</v>
      </c>
      <c r="M213" s="292"/>
      <c r="N213" s="464" t="s">
        <v>168</v>
      </c>
      <c r="O213" s="314">
        <f>F218</f>
        <v>0</v>
      </c>
      <c r="P213" s="312">
        <v>0.4</v>
      </c>
      <c r="Q213" s="306">
        <f t="shared" si="26"/>
        <v>0</v>
      </c>
      <c r="R213" s="313" t="e">
        <f t="shared" si="27"/>
        <v>#DIV/0!</v>
      </c>
    </row>
    <row r="214" spans="1:18" ht="12.75">
      <c r="A214" s="455" t="s">
        <v>159</v>
      </c>
      <c r="B214" s="304" t="s">
        <v>161</v>
      </c>
      <c r="C214" s="305"/>
      <c r="D214" s="306">
        <f>C214/1.67</f>
        <v>0</v>
      </c>
      <c r="E214" s="311"/>
      <c r="F214" s="306">
        <f>E214/1.67</f>
        <v>0</v>
      </c>
      <c r="H214" s="461" t="s">
        <v>128</v>
      </c>
      <c r="I214" s="312">
        <f>D220+D221</f>
        <v>0</v>
      </c>
      <c r="J214" s="306">
        <v>12</v>
      </c>
      <c r="K214" s="306">
        <f t="shared" si="24"/>
        <v>0</v>
      </c>
      <c r="L214" s="313" t="e">
        <f t="shared" si="25"/>
        <v>#DIV/0!</v>
      </c>
      <c r="M214" s="292"/>
      <c r="N214" s="464" t="s">
        <v>128</v>
      </c>
      <c r="O214" s="314">
        <f>F220+F221</f>
        <v>0</v>
      </c>
      <c r="P214" s="312">
        <v>12</v>
      </c>
      <c r="Q214" s="306">
        <f t="shared" si="26"/>
        <v>0</v>
      </c>
      <c r="R214" s="313" t="e">
        <f t="shared" si="27"/>
        <v>#DIV/0!</v>
      </c>
    </row>
    <row r="215" spans="1:18" ht="12.75">
      <c r="A215" s="455" t="s">
        <v>159</v>
      </c>
      <c r="B215" s="304" t="s">
        <v>160</v>
      </c>
      <c r="C215" s="305"/>
      <c r="D215" s="306">
        <f>C215/1.67</f>
        <v>0</v>
      </c>
      <c r="E215" s="311"/>
      <c r="F215" s="306">
        <f>E215/1.67</f>
        <v>0</v>
      </c>
      <c r="H215" s="461" t="s">
        <v>141</v>
      </c>
      <c r="I215" s="312">
        <f>D222</f>
        <v>0</v>
      </c>
      <c r="J215" s="306">
        <v>0.2</v>
      </c>
      <c r="K215" s="306">
        <f t="shared" si="24"/>
        <v>0</v>
      </c>
      <c r="L215" s="313" t="e">
        <f t="shared" si="25"/>
        <v>#DIV/0!</v>
      </c>
      <c r="M215" s="292"/>
      <c r="N215" s="464" t="s">
        <v>141</v>
      </c>
      <c r="O215" s="314">
        <f>F222</f>
        <v>0</v>
      </c>
      <c r="P215" s="312">
        <v>0.2</v>
      </c>
      <c r="Q215" s="306">
        <f t="shared" si="26"/>
        <v>0</v>
      </c>
      <c r="R215" s="313" t="e">
        <f t="shared" si="27"/>
        <v>#DIV/0!</v>
      </c>
    </row>
    <row r="216" spans="1:18" ht="12.75">
      <c r="A216" s="455" t="s">
        <v>133</v>
      </c>
      <c r="B216" s="304" t="s">
        <v>127</v>
      </c>
      <c r="C216" s="305"/>
      <c r="D216" s="306">
        <f>C216/2</f>
        <v>0</v>
      </c>
      <c r="E216" s="311"/>
      <c r="F216" s="306">
        <f>E216/2</f>
        <v>0</v>
      </c>
      <c r="H216" s="461" t="s">
        <v>142</v>
      </c>
      <c r="I216" s="312">
        <f>D223+D224</f>
        <v>0</v>
      </c>
      <c r="J216" s="306">
        <v>0.3</v>
      </c>
      <c r="K216" s="306">
        <f t="shared" si="24"/>
        <v>0</v>
      </c>
      <c r="L216" s="313" t="e">
        <f t="shared" si="25"/>
        <v>#DIV/0!</v>
      </c>
      <c r="M216" s="292"/>
      <c r="N216" s="464" t="s">
        <v>142</v>
      </c>
      <c r="O216" s="314">
        <f>F223+F224</f>
        <v>0</v>
      </c>
      <c r="P216" s="312">
        <v>0.3</v>
      </c>
      <c r="Q216" s="306">
        <f t="shared" si="26"/>
        <v>0</v>
      </c>
      <c r="R216" s="313" t="e">
        <f t="shared" si="27"/>
        <v>#DIV/0!</v>
      </c>
    </row>
    <row r="217" spans="1:18" ht="12.75">
      <c r="A217" s="455" t="s">
        <v>133</v>
      </c>
      <c r="B217" s="304" t="s">
        <v>107</v>
      </c>
      <c r="C217" s="305"/>
      <c r="D217" s="306">
        <f>C217</f>
        <v>0</v>
      </c>
      <c r="E217" s="311"/>
      <c r="F217" s="306">
        <f>E217</f>
        <v>0</v>
      </c>
      <c r="H217" s="461" t="s">
        <v>140</v>
      </c>
      <c r="I217" s="312">
        <f>D225+D226</f>
        <v>0</v>
      </c>
      <c r="J217" s="306">
        <v>0.4</v>
      </c>
      <c r="K217" s="306">
        <f t="shared" si="24"/>
        <v>0</v>
      </c>
      <c r="L217" s="313" t="e">
        <f t="shared" si="25"/>
        <v>#DIV/0!</v>
      </c>
      <c r="M217" s="292"/>
      <c r="N217" s="464" t="s">
        <v>140</v>
      </c>
      <c r="O217" s="314">
        <f>F225+F226</f>
        <v>0</v>
      </c>
      <c r="P217" s="312">
        <v>0.4</v>
      </c>
      <c r="Q217" s="306">
        <f t="shared" si="26"/>
        <v>0</v>
      </c>
      <c r="R217" s="313" t="e">
        <f t="shared" si="27"/>
        <v>#DIV/0!</v>
      </c>
    </row>
    <row r="218" spans="1:18" ht="12.75">
      <c r="A218" s="455" t="s">
        <v>162</v>
      </c>
      <c r="B218" s="304" t="s">
        <v>164</v>
      </c>
      <c r="C218" s="305"/>
      <c r="D218" s="306">
        <f>C218/2.5</f>
        <v>0</v>
      </c>
      <c r="E218" s="311"/>
      <c r="F218" s="306">
        <f>E218/2.5</f>
        <v>0</v>
      </c>
      <c r="H218" s="461" t="s">
        <v>138</v>
      </c>
      <c r="I218" s="312">
        <f>D227+D228</f>
        <v>0</v>
      </c>
      <c r="J218" s="306">
        <v>2</v>
      </c>
      <c r="K218" s="306">
        <f t="shared" si="24"/>
        <v>0</v>
      </c>
      <c r="L218" s="313" t="e">
        <f t="shared" si="25"/>
        <v>#DIV/0!</v>
      </c>
      <c r="M218" s="292"/>
      <c r="N218" s="464" t="s">
        <v>138</v>
      </c>
      <c r="O218" s="314">
        <f>F227+F228</f>
        <v>0</v>
      </c>
      <c r="P218" s="312">
        <v>2</v>
      </c>
      <c r="Q218" s="306">
        <f t="shared" si="26"/>
        <v>0</v>
      </c>
      <c r="R218" s="313" t="e">
        <f t="shared" si="27"/>
        <v>#DIV/0!</v>
      </c>
    </row>
    <row r="219" spans="1:18" ht="12.75">
      <c r="A219" s="455" t="s">
        <v>162</v>
      </c>
      <c r="B219" s="304" t="s">
        <v>163</v>
      </c>
      <c r="C219" s="305"/>
      <c r="D219" s="306">
        <f>C219/2.5</f>
        <v>0</v>
      </c>
      <c r="E219" s="311"/>
      <c r="F219" s="306">
        <f>E219/2.5</f>
        <v>0</v>
      </c>
      <c r="H219" s="393" t="s">
        <v>293</v>
      </c>
      <c r="I219" s="393">
        <f>D229</f>
        <v>0</v>
      </c>
      <c r="J219" s="393">
        <v>0.5</v>
      </c>
      <c r="K219" s="306">
        <f aca="true" t="shared" si="28" ref="K219:K227">I219/J219</f>
        <v>0</v>
      </c>
      <c r="L219" s="313" t="e">
        <f t="shared" si="25"/>
        <v>#DIV/0!</v>
      </c>
      <c r="M219" s="394"/>
      <c r="N219" s="393" t="s">
        <v>293</v>
      </c>
      <c r="O219" s="393">
        <f>F229</f>
        <v>0</v>
      </c>
      <c r="P219" s="393">
        <v>0.5</v>
      </c>
      <c r="Q219" s="306">
        <f aca="true" t="shared" si="29" ref="Q219:Q227">O219/P219</f>
        <v>0</v>
      </c>
      <c r="R219" s="313" t="e">
        <f t="shared" si="27"/>
        <v>#DIV/0!</v>
      </c>
    </row>
    <row r="220" spans="1:18" ht="12.75">
      <c r="A220" s="455" t="s">
        <v>131</v>
      </c>
      <c r="B220" s="304" t="s">
        <v>132</v>
      </c>
      <c r="C220" s="305"/>
      <c r="D220" s="306">
        <f>C220*4</f>
        <v>0</v>
      </c>
      <c r="E220" s="311"/>
      <c r="F220" s="306">
        <f>E220*4</f>
        <v>0</v>
      </c>
      <c r="H220" s="393" t="s">
        <v>294</v>
      </c>
      <c r="I220" s="393">
        <f>D230</f>
        <v>0</v>
      </c>
      <c r="J220" s="393">
        <v>0.1</v>
      </c>
      <c r="K220" s="306">
        <f t="shared" si="28"/>
        <v>0</v>
      </c>
      <c r="L220" s="313" t="e">
        <f t="shared" si="25"/>
        <v>#DIV/0!</v>
      </c>
      <c r="M220" s="394"/>
      <c r="N220" s="393" t="s">
        <v>294</v>
      </c>
      <c r="O220" s="393">
        <f>F230</f>
        <v>0</v>
      </c>
      <c r="P220" s="393">
        <v>0.1</v>
      </c>
      <c r="Q220" s="306">
        <f t="shared" si="29"/>
        <v>0</v>
      </c>
      <c r="R220" s="313" t="e">
        <f t="shared" si="27"/>
        <v>#DIV/0!</v>
      </c>
    </row>
    <row r="221" spans="1:18" ht="12.75">
      <c r="A221" s="455" t="s">
        <v>131</v>
      </c>
      <c r="B221" s="304" t="s">
        <v>134</v>
      </c>
      <c r="C221" s="305"/>
      <c r="D221" s="306">
        <f>C221*2</f>
        <v>0</v>
      </c>
      <c r="E221" s="311"/>
      <c r="F221" s="306">
        <f>E221*2</f>
        <v>0</v>
      </c>
      <c r="H221" s="460" t="s">
        <v>257</v>
      </c>
      <c r="I221" s="312">
        <f>D231</f>
        <v>0</v>
      </c>
      <c r="J221" s="306">
        <v>0.04</v>
      </c>
      <c r="K221" s="306">
        <f t="shared" si="28"/>
        <v>0</v>
      </c>
      <c r="L221" s="313" t="e">
        <f t="shared" si="25"/>
        <v>#DIV/0!</v>
      </c>
      <c r="M221" s="292"/>
      <c r="N221" s="393" t="s">
        <v>257</v>
      </c>
      <c r="O221" s="314">
        <f>F231</f>
        <v>0</v>
      </c>
      <c r="P221" s="306">
        <v>0.04</v>
      </c>
      <c r="Q221" s="306">
        <f t="shared" si="29"/>
        <v>0</v>
      </c>
      <c r="R221" s="313" t="e">
        <f t="shared" si="27"/>
        <v>#DIV/0!</v>
      </c>
    </row>
    <row r="222" spans="1:18" ht="12.75">
      <c r="A222" s="455" t="s">
        <v>141</v>
      </c>
      <c r="B222" s="304" t="s">
        <v>145</v>
      </c>
      <c r="C222" s="305"/>
      <c r="D222" s="306">
        <f>C222/20</f>
        <v>0</v>
      </c>
      <c r="E222" s="311"/>
      <c r="F222" s="306">
        <f>E222/20</f>
        <v>0</v>
      </c>
      <c r="H222" s="460" t="s">
        <v>258</v>
      </c>
      <c r="I222" s="312">
        <f>D232</f>
        <v>0</v>
      </c>
      <c r="J222" s="306">
        <v>0.21</v>
      </c>
      <c r="K222" s="306">
        <f t="shared" si="28"/>
        <v>0</v>
      </c>
      <c r="L222" s="313" t="e">
        <f t="shared" si="25"/>
        <v>#DIV/0!</v>
      </c>
      <c r="M222" s="292"/>
      <c r="N222" s="393" t="s">
        <v>258</v>
      </c>
      <c r="O222" s="314">
        <f>F232</f>
        <v>0</v>
      </c>
      <c r="P222" s="306">
        <v>0.21</v>
      </c>
      <c r="Q222" s="306">
        <f t="shared" si="29"/>
        <v>0</v>
      </c>
      <c r="R222" s="313" t="e">
        <f t="shared" si="27"/>
        <v>#DIV/0!</v>
      </c>
    </row>
    <row r="223" spans="1:18" ht="12.75">
      <c r="A223" s="455" t="s">
        <v>142</v>
      </c>
      <c r="B223" s="304" t="s">
        <v>261</v>
      </c>
      <c r="C223" s="305"/>
      <c r="D223" s="306">
        <f>C223/30</f>
        <v>0</v>
      </c>
      <c r="E223" s="311"/>
      <c r="F223" s="306">
        <f>E223/30</f>
        <v>0</v>
      </c>
      <c r="G223" s="330"/>
      <c r="H223" s="460" t="s">
        <v>259</v>
      </c>
      <c r="I223" s="312">
        <f>D233</f>
        <v>0</v>
      </c>
      <c r="J223" s="306">
        <v>0.1</v>
      </c>
      <c r="K223" s="306">
        <f t="shared" si="28"/>
        <v>0</v>
      </c>
      <c r="L223" s="313" t="e">
        <f t="shared" si="25"/>
        <v>#DIV/0!</v>
      </c>
      <c r="M223" s="292"/>
      <c r="N223" s="393" t="s">
        <v>259</v>
      </c>
      <c r="O223" s="314">
        <f>F233</f>
        <v>0</v>
      </c>
      <c r="P223" s="306">
        <v>0.1</v>
      </c>
      <c r="Q223" s="306">
        <f t="shared" si="29"/>
        <v>0</v>
      </c>
      <c r="R223" s="313" t="e">
        <f t="shared" si="27"/>
        <v>#DIV/0!</v>
      </c>
    </row>
    <row r="224" spans="1:18" ht="12.75">
      <c r="A224" s="455" t="s">
        <v>142</v>
      </c>
      <c r="B224" s="304" t="s">
        <v>263</v>
      </c>
      <c r="C224" s="305"/>
      <c r="D224" s="306">
        <f>C224/6.67</f>
        <v>0</v>
      </c>
      <c r="E224" s="311"/>
      <c r="F224" s="306">
        <f>E224/6.67</f>
        <v>0</v>
      </c>
      <c r="H224" s="460" t="s">
        <v>260</v>
      </c>
      <c r="I224" s="312">
        <f>D234+D235</f>
        <v>0</v>
      </c>
      <c r="J224" s="306">
        <v>0.05</v>
      </c>
      <c r="K224" s="306">
        <f t="shared" si="28"/>
        <v>0</v>
      </c>
      <c r="L224" s="313" t="e">
        <f t="shared" si="25"/>
        <v>#DIV/0!</v>
      </c>
      <c r="M224" s="292"/>
      <c r="N224" s="393" t="s">
        <v>260</v>
      </c>
      <c r="O224" s="314">
        <f>F234+F235</f>
        <v>0</v>
      </c>
      <c r="P224" s="306">
        <v>0.05</v>
      </c>
      <c r="Q224" s="306">
        <f t="shared" si="29"/>
        <v>0</v>
      </c>
      <c r="R224" s="313" t="e">
        <f t="shared" si="27"/>
        <v>#DIV/0!</v>
      </c>
    </row>
    <row r="225" spans="1:18" ht="12.75">
      <c r="A225" s="455" t="s">
        <v>140</v>
      </c>
      <c r="B225" s="304" t="s">
        <v>120</v>
      </c>
      <c r="C225" s="305"/>
      <c r="D225" s="306">
        <f>C225/5</f>
        <v>0</v>
      </c>
      <c r="E225" s="311"/>
      <c r="F225" s="306">
        <f>E225/5</f>
        <v>0</v>
      </c>
      <c r="H225" s="460" t="s">
        <v>262</v>
      </c>
      <c r="I225" s="312">
        <f>D236</f>
        <v>0</v>
      </c>
      <c r="J225" s="306">
        <v>0.2</v>
      </c>
      <c r="K225" s="306">
        <f t="shared" si="28"/>
        <v>0</v>
      </c>
      <c r="L225" s="313" t="e">
        <f t="shared" si="25"/>
        <v>#DIV/0!</v>
      </c>
      <c r="M225" s="292"/>
      <c r="N225" s="393" t="s">
        <v>262</v>
      </c>
      <c r="O225" s="314">
        <f>F236</f>
        <v>0</v>
      </c>
      <c r="P225" s="306">
        <v>0.2</v>
      </c>
      <c r="Q225" s="306">
        <f t="shared" si="29"/>
        <v>0</v>
      </c>
      <c r="R225" s="313" t="e">
        <f t="shared" si="27"/>
        <v>#DIV/0!</v>
      </c>
    </row>
    <row r="226" spans="1:18" ht="12.75">
      <c r="A226" s="455" t="s">
        <v>140</v>
      </c>
      <c r="B226" s="304" t="s">
        <v>144</v>
      </c>
      <c r="C226" s="305"/>
      <c r="D226" s="306">
        <f>C226/2.5</f>
        <v>0</v>
      </c>
      <c r="E226" s="311"/>
      <c r="F226" s="306">
        <f>E226/2.5</f>
        <v>0</v>
      </c>
      <c r="H226" s="460" t="s">
        <v>264</v>
      </c>
      <c r="I226" s="312">
        <f>D237</f>
        <v>0</v>
      </c>
      <c r="J226" s="306">
        <v>0.1</v>
      </c>
      <c r="K226" s="306">
        <f t="shared" si="28"/>
        <v>0</v>
      </c>
      <c r="L226" s="313" t="e">
        <f t="shared" si="25"/>
        <v>#DIV/0!</v>
      </c>
      <c r="M226" s="292"/>
      <c r="N226" s="393" t="s">
        <v>264</v>
      </c>
      <c r="O226" s="314">
        <f>F237</f>
        <v>0</v>
      </c>
      <c r="P226" s="306">
        <v>0.1</v>
      </c>
      <c r="Q226" s="306">
        <f t="shared" si="29"/>
        <v>0</v>
      </c>
      <c r="R226" s="313" t="e">
        <f t="shared" si="27"/>
        <v>#DIV/0!</v>
      </c>
    </row>
    <row r="227" spans="1:18" ht="13.5" thickBot="1">
      <c r="A227" s="455" t="s">
        <v>138</v>
      </c>
      <c r="B227" s="304" t="s">
        <v>127</v>
      </c>
      <c r="C227" s="305"/>
      <c r="D227" s="306">
        <f>C227/2</f>
        <v>0</v>
      </c>
      <c r="E227" s="311"/>
      <c r="F227" s="306">
        <f>E227/2</f>
        <v>0</v>
      </c>
      <c r="H227" s="462" t="s">
        <v>265</v>
      </c>
      <c r="I227" s="315">
        <f>D238</f>
        <v>0</v>
      </c>
      <c r="J227" s="316">
        <v>0.4</v>
      </c>
      <c r="K227" s="316">
        <f t="shared" si="28"/>
        <v>0</v>
      </c>
      <c r="L227" s="333" t="e">
        <f t="shared" si="25"/>
        <v>#DIV/0!</v>
      </c>
      <c r="M227" s="292"/>
      <c r="N227" s="465" t="s">
        <v>265</v>
      </c>
      <c r="O227" s="317">
        <f>F238</f>
        <v>0</v>
      </c>
      <c r="P227" s="316">
        <v>0.4</v>
      </c>
      <c r="Q227" s="316">
        <f t="shared" si="29"/>
        <v>0</v>
      </c>
      <c r="R227" s="333" t="e">
        <f t="shared" si="27"/>
        <v>#DIV/0!</v>
      </c>
    </row>
    <row r="228" spans="1:12" ht="13.5" thickBot="1">
      <c r="A228" s="457" t="s">
        <v>138</v>
      </c>
      <c r="B228" s="320" t="s">
        <v>107</v>
      </c>
      <c r="C228" s="321"/>
      <c r="D228" s="322">
        <f>C228</f>
        <v>0</v>
      </c>
      <c r="E228" s="323"/>
      <c r="F228" s="322">
        <f>E228</f>
        <v>0</v>
      </c>
      <c r="I228" s="318"/>
      <c r="J228" s="318"/>
      <c r="K228" s="318"/>
      <c r="L228" s="318"/>
    </row>
    <row r="229" spans="1:17" ht="13.5" thickBot="1">
      <c r="A229" s="455" t="s">
        <v>293</v>
      </c>
      <c r="B229" s="392" t="s">
        <v>127</v>
      </c>
      <c r="C229" s="321"/>
      <c r="D229" s="322">
        <f>C229/2</f>
        <v>0</v>
      </c>
      <c r="E229" s="323"/>
      <c r="F229" s="322">
        <f>E229/2</f>
        <v>0</v>
      </c>
      <c r="J229" s="278" t="s">
        <v>143</v>
      </c>
      <c r="K229" s="319">
        <f>SUM('Plan2 - UTI'!I96:I99)</f>
        <v>0</v>
      </c>
      <c r="P229" s="278" t="s">
        <v>143</v>
      </c>
      <c r="Q229" s="319">
        <f>'Plan2 - UTI'!I100</f>
        <v>0</v>
      </c>
    </row>
    <row r="230" spans="1:17" ht="12.75">
      <c r="A230" s="455" t="s">
        <v>294</v>
      </c>
      <c r="B230" s="392" t="s">
        <v>295</v>
      </c>
      <c r="C230" s="321"/>
      <c r="D230" s="322">
        <f>C230/20</f>
        <v>0</v>
      </c>
      <c r="E230" s="323"/>
      <c r="F230" s="322">
        <f>E230/20</f>
        <v>0</v>
      </c>
      <c r="K230" s="289"/>
      <c r="Q230" s="289"/>
    </row>
    <row r="231" spans="1:17" ht="12.75">
      <c r="A231" s="456" t="s">
        <v>257</v>
      </c>
      <c r="B231" s="304" t="s">
        <v>266</v>
      </c>
      <c r="C231" s="305"/>
      <c r="D231" s="306">
        <f>C231/20</f>
        <v>0</v>
      </c>
      <c r="E231" s="311"/>
      <c r="F231" s="306">
        <f>E231/20</f>
        <v>0</v>
      </c>
      <c r="K231" s="289"/>
      <c r="Q231" s="289"/>
    </row>
    <row r="232" spans="1:17" ht="12.75">
      <c r="A232" s="456" t="s">
        <v>258</v>
      </c>
      <c r="B232" s="304" t="s">
        <v>266</v>
      </c>
      <c r="C232" s="305"/>
      <c r="D232" s="306">
        <f>C232/20</f>
        <v>0</v>
      </c>
      <c r="E232" s="311"/>
      <c r="F232" s="306">
        <f>E232/20</f>
        <v>0</v>
      </c>
      <c r="K232" s="289"/>
      <c r="Q232" s="289"/>
    </row>
    <row r="233" spans="1:17" ht="12.75">
      <c r="A233" s="456" t="s">
        <v>259</v>
      </c>
      <c r="B233" s="304" t="s">
        <v>267</v>
      </c>
      <c r="C233" s="305"/>
      <c r="D233" s="306">
        <f>C233/10</f>
        <v>0</v>
      </c>
      <c r="E233" s="311"/>
      <c r="F233" s="306">
        <f>E233/10</f>
        <v>0</v>
      </c>
      <c r="K233" s="289"/>
      <c r="Q233" s="289"/>
    </row>
    <row r="234" spans="1:17" ht="12.75">
      <c r="A234" s="456" t="s">
        <v>260</v>
      </c>
      <c r="B234" s="304" t="s">
        <v>266</v>
      </c>
      <c r="C234" s="305"/>
      <c r="D234" s="306">
        <f>C234/20</f>
        <v>0</v>
      </c>
      <c r="E234" s="311"/>
      <c r="F234" s="306">
        <f>E234/20</f>
        <v>0</v>
      </c>
      <c r="K234" s="289"/>
      <c r="Q234" s="289"/>
    </row>
    <row r="235" spans="1:17" ht="12.75">
      <c r="A235" s="456" t="s">
        <v>260</v>
      </c>
      <c r="B235" s="304" t="s">
        <v>268</v>
      </c>
      <c r="C235" s="305"/>
      <c r="D235" s="306">
        <f>C235*0.07</f>
        <v>0</v>
      </c>
      <c r="E235" s="311"/>
      <c r="F235" s="306">
        <f>E235*0.07</f>
        <v>0</v>
      </c>
      <c r="K235" s="289"/>
      <c r="Q235" s="289"/>
    </row>
    <row r="236" spans="1:17" ht="12.75">
      <c r="A236" s="456" t="s">
        <v>262</v>
      </c>
      <c r="B236" s="304" t="s">
        <v>269</v>
      </c>
      <c r="C236" s="305"/>
      <c r="D236" s="306">
        <f>C236/5</f>
        <v>0</v>
      </c>
      <c r="E236" s="311"/>
      <c r="F236" s="306">
        <f>E236/5</f>
        <v>0</v>
      </c>
      <c r="K236" s="289"/>
      <c r="Q236" s="289"/>
    </row>
    <row r="237" spans="1:17" ht="12.75">
      <c r="A237" s="456" t="s">
        <v>264</v>
      </c>
      <c r="B237" s="304" t="s">
        <v>267</v>
      </c>
      <c r="C237" s="305"/>
      <c r="D237" s="306">
        <f>C237/10</f>
        <v>0</v>
      </c>
      <c r="E237" s="311"/>
      <c r="F237" s="306">
        <f>E237/10</f>
        <v>0</v>
      </c>
      <c r="K237" s="289"/>
      <c r="Q237" s="289"/>
    </row>
    <row r="238" spans="1:17" ht="13.5" thickBot="1">
      <c r="A238" s="458" t="s">
        <v>265</v>
      </c>
      <c r="B238" s="324" t="s">
        <v>270</v>
      </c>
      <c r="C238" s="325"/>
      <c r="D238" s="316">
        <f>C238/5</f>
        <v>0</v>
      </c>
      <c r="E238" s="326"/>
      <c r="F238" s="316">
        <f>E238/5</f>
        <v>0</v>
      </c>
      <c r="K238" s="289"/>
      <c r="Q238" s="289"/>
    </row>
    <row r="239" ht="13.5" thickBot="1"/>
    <row r="240" spans="1:15" ht="13.5" thickBot="1">
      <c r="A240" s="626" t="s">
        <v>44</v>
      </c>
      <c r="C240" s="736" t="s">
        <v>98</v>
      </c>
      <c r="D240" s="737"/>
      <c r="E240" s="736" t="s">
        <v>99</v>
      </c>
      <c r="F240" s="737"/>
      <c r="H240" s="290" t="s">
        <v>98</v>
      </c>
      <c r="I240" s="291"/>
      <c r="M240" s="292"/>
      <c r="N240" s="290" t="s">
        <v>99</v>
      </c>
      <c r="O240" s="293"/>
    </row>
    <row r="241" spans="1:16" ht="13.5" thickBot="1">
      <c r="A241" s="294" t="s">
        <v>100</v>
      </c>
      <c r="B241" s="294" t="s">
        <v>101</v>
      </c>
      <c r="C241" s="294" t="s">
        <v>102</v>
      </c>
      <c r="D241" s="295" t="s">
        <v>103</v>
      </c>
      <c r="E241" s="294" t="s">
        <v>102</v>
      </c>
      <c r="F241" s="295" t="s">
        <v>103</v>
      </c>
      <c r="H241" s="626" t="s">
        <v>44</v>
      </c>
      <c r="I241" s="296" t="s">
        <v>104</v>
      </c>
      <c r="J241" s="293" t="s">
        <v>105</v>
      </c>
      <c r="M241" s="292"/>
      <c r="N241" s="626" t="s">
        <v>44</v>
      </c>
      <c r="O241" s="296" t="s">
        <v>104</v>
      </c>
      <c r="P241" s="293" t="s">
        <v>105</v>
      </c>
    </row>
    <row r="242" spans="1:18" ht="13.5" thickBot="1">
      <c r="A242" s="454" t="s">
        <v>136</v>
      </c>
      <c r="B242" s="297" t="s">
        <v>137</v>
      </c>
      <c r="C242" s="331"/>
      <c r="D242" s="299">
        <f>C242/2</f>
        <v>0</v>
      </c>
      <c r="E242" s="331"/>
      <c r="F242" s="309">
        <f>E242/2</f>
        <v>0</v>
      </c>
      <c r="H242" s="466" t="s">
        <v>108</v>
      </c>
      <c r="I242" s="302" t="s">
        <v>109</v>
      </c>
      <c r="J242" s="302" t="s">
        <v>110</v>
      </c>
      <c r="K242" s="303" t="s">
        <v>111</v>
      </c>
      <c r="L242" s="302" t="s">
        <v>112</v>
      </c>
      <c r="M242" s="292"/>
      <c r="N242" s="466" t="s">
        <v>108</v>
      </c>
      <c r="O242" s="302" t="s">
        <v>109</v>
      </c>
      <c r="P242" s="302" t="s">
        <v>110</v>
      </c>
      <c r="Q242" s="303" t="s">
        <v>111</v>
      </c>
      <c r="R242" s="302" t="s">
        <v>112</v>
      </c>
    </row>
    <row r="243" spans="1:18" ht="12.75">
      <c r="A243" s="455" t="s">
        <v>136</v>
      </c>
      <c r="B243" s="304" t="s">
        <v>139</v>
      </c>
      <c r="C243" s="332"/>
      <c r="D243" s="306">
        <f>C243</f>
        <v>0</v>
      </c>
      <c r="E243" s="332"/>
      <c r="F243" s="313">
        <f>E243</f>
        <v>0</v>
      </c>
      <c r="H243" s="459" t="s">
        <v>129</v>
      </c>
      <c r="I243" s="299">
        <f>D242+D243</f>
        <v>0</v>
      </c>
      <c r="J243" s="310">
        <v>4</v>
      </c>
      <c r="K243" s="299">
        <f aca="true" t="shared" si="30" ref="K243:K263">I243/J243</f>
        <v>0</v>
      </c>
      <c r="L243" s="309" t="e">
        <f aca="true" t="shared" si="31" ref="L243:L272">K243/K$274*1000</f>
        <v>#DIV/0!</v>
      </c>
      <c r="M243" s="292"/>
      <c r="N243" s="459" t="s">
        <v>129</v>
      </c>
      <c r="O243" s="299">
        <f>F242+F243</f>
        <v>0</v>
      </c>
      <c r="P243" s="310">
        <v>4</v>
      </c>
      <c r="Q243" s="299">
        <f aca="true" t="shared" si="32" ref="Q243:Q263">O243/P243</f>
        <v>0</v>
      </c>
      <c r="R243" s="309" t="e">
        <f aca="true" t="shared" si="33" ref="R243:R272">Q243/Q$274*1000</f>
        <v>#DIV/0!</v>
      </c>
    </row>
    <row r="244" spans="1:18" ht="12.75">
      <c r="A244" s="456" t="s">
        <v>115</v>
      </c>
      <c r="B244" s="304" t="s">
        <v>107</v>
      </c>
      <c r="C244" s="332"/>
      <c r="D244" s="306">
        <f>C244</f>
        <v>0</v>
      </c>
      <c r="E244" s="332"/>
      <c r="F244" s="313">
        <f>E244</f>
        <v>0</v>
      </c>
      <c r="H244" s="460" t="s">
        <v>115</v>
      </c>
      <c r="I244" s="306">
        <f>D244+D245</f>
        <v>0</v>
      </c>
      <c r="J244" s="314">
        <v>4</v>
      </c>
      <c r="K244" s="306">
        <f t="shared" si="30"/>
        <v>0</v>
      </c>
      <c r="L244" s="313" t="e">
        <f t="shared" si="31"/>
        <v>#DIV/0!</v>
      </c>
      <c r="M244" s="292"/>
      <c r="N244" s="460" t="s">
        <v>115</v>
      </c>
      <c r="O244" s="306">
        <f>F244+F245</f>
        <v>0</v>
      </c>
      <c r="P244" s="314">
        <v>4</v>
      </c>
      <c r="Q244" s="306">
        <f t="shared" si="32"/>
        <v>0</v>
      </c>
      <c r="R244" s="313" t="e">
        <f t="shared" si="33"/>
        <v>#DIV/0!</v>
      </c>
    </row>
    <row r="245" spans="1:18" ht="12.75">
      <c r="A245" s="456" t="s">
        <v>115</v>
      </c>
      <c r="B245" s="304" t="s">
        <v>116</v>
      </c>
      <c r="C245" s="332"/>
      <c r="D245" s="306">
        <f>C245*2</f>
        <v>0</v>
      </c>
      <c r="E245" s="332"/>
      <c r="F245" s="313">
        <f>E245*2</f>
        <v>0</v>
      </c>
      <c r="H245" s="460" t="s">
        <v>113</v>
      </c>
      <c r="I245" s="306">
        <f>D246</f>
        <v>0</v>
      </c>
      <c r="J245" s="314">
        <v>2</v>
      </c>
      <c r="K245" s="306">
        <f t="shared" si="30"/>
        <v>0</v>
      </c>
      <c r="L245" s="313" t="e">
        <f t="shared" si="31"/>
        <v>#DIV/0!</v>
      </c>
      <c r="M245" s="292"/>
      <c r="N245" s="460" t="s">
        <v>113</v>
      </c>
      <c r="O245" s="306">
        <f>F246</f>
        <v>0</v>
      </c>
      <c r="P245" s="314">
        <v>2</v>
      </c>
      <c r="Q245" s="306">
        <f t="shared" si="32"/>
        <v>0</v>
      </c>
      <c r="R245" s="313" t="e">
        <f t="shared" si="33"/>
        <v>#DIV/0!</v>
      </c>
    </row>
    <row r="246" spans="1:18" ht="12.75">
      <c r="A246" s="456" t="s">
        <v>113</v>
      </c>
      <c r="B246" s="304" t="s">
        <v>107</v>
      </c>
      <c r="C246" s="332"/>
      <c r="D246" s="306">
        <f>C246</f>
        <v>0</v>
      </c>
      <c r="E246" s="332"/>
      <c r="F246" s="313">
        <f>E246</f>
        <v>0</v>
      </c>
      <c r="H246" s="460" t="s">
        <v>114</v>
      </c>
      <c r="I246" s="306">
        <f>D247</f>
        <v>0</v>
      </c>
      <c r="J246" s="314">
        <v>6</v>
      </c>
      <c r="K246" s="306">
        <f t="shared" si="30"/>
        <v>0</v>
      </c>
      <c r="L246" s="313" t="e">
        <f t="shared" si="31"/>
        <v>#DIV/0!</v>
      </c>
      <c r="M246" s="292"/>
      <c r="N246" s="460" t="s">
        <v>114</v>
      </c>
      <c r="O246" s="306">
        <f>F247</f>
        <v>0</v>
      </c>
      <c r="P246" s="314">
        <v>6</v>
      </c>
      <c r="Q246" s="306">
        <f t="shared" si="32"/>
        <v>0</v>
      </c>
      <c r="R246" s="313" t="e">
        <f t="shared" si="33"/>
        <v>#DIV/0!</v>
      </c>
    </row>
    <row r="247" spans="1:18" ht="12.75">
      <c r="A247" s="456" t="s">
        <v>114</v>
      </c>
      <c r="B247" s="304" t="s">
        <v>107</v>
      </c>
      <c r="C247" s="332"/>
      <c r="D247" s="306">
        <f>C247</f>
        <v>0</v>
      </c>
      <c r="E247" s="332"/>
      <c r="F247" s="313">
        <f>E247</f>
        <v>0</v>
      </c>
      <c r="H247" s="460" t="s">
        <v>106</v>
      </c>
      <c r="I247" s="306">
        <f>D248</f>
        <v>0</v>
      </c>
      <c r="J247" s="314">
        <v>2</v>
      </c>
      <c r="K247" s="306">
        <f t="shared" si="30"/>
        <v>0</v>
      </c>
      <c r="L247" s="313" t="e">
        <f t="shared" si="31"/>
        <v>#DIV/0!</v>
      </c>
      <c r="M247" s="292"/>
      <c r="N247" s="460" t="s">
        <v>106</v>
      </c>
      <c r="O247" s="306">
        <f>F248</f>
        <v>0</v>
      </c>
      <c r="P247" s="314">
        <v>2</v>
      </c>
      <c r="Q247" s="306">
        <f t="shared" si="32"/>
        <v>0</v>
      </c>
      <c r="R247" s="313" t="e">
        <f t="shared" si="33"/>
        <v>#DIV/0!</v>
      </c>
    </row>
    <row r="248" spans="1:18" ht="12.75">
      <c r="A248" s="456" t="s">
        <v>106</v>
      </c>
      <c r="B248" s="304" t="s">
        <v>107</v>
      </c>
      <c r="C248" s="332"/>
      <c r="D248" s="306">
        <f>C248</f>
        <v>0</v>
      </c>
      <c r="E248" s="332"/>
      <c r="F248" s="313">
        <f>E248</f>
        <v>0</v>
      </c>
      <c r="H248" s="461" t="s">
        <v>119</v>
      </c>
      <c r="I248" s="306">
        <f>D249+D251</f>
        <v>0</v>
      </c>
      <c r="J248" s="314">
        <v>1</v>
      </c>
      <c r="K248" s="306">
        <f t="shared" si="30"/>
        <v>0</v>
      </c>
      <c r="L248" s="313" t="e">
        <f t="shared" si="31"/>
        <v>#DIV/0!</v>
      </c>
      <c r="M248" s="292"/>
      <c r="N248" s="461" t="s">
        <v>119</v>
      </c>
      <c r="O248" s="306">
        <f>F249+F251</f>
        <v>0</v>
      </c>
      <c r="P248" s="314">
        <v>1</v>
      </c>
      <c r="Q248" s="306">
        <f t="shared" si="32"/>
        <v>0</v>
      </c>
      <c r="R248" s="313" t="e">
        <f t="shared" si="33"/>
        <v>#DIV/0!</v>
      </c>
    </row>
    <row r="249" spans="1:18" ht="12.75">
      <c r="A249" s="455" t="s">
        <v>117</v>
      </c>
      <c r="B249" s="304" t="s">
        <v>118</v>
      </c>
      <c r="C249" s="332"/>
      <c r="D249" s="306">
        <f>C249/4</f>
        <v>0</v>
      </c>
      <c r="E249" s="332"/>
      <c r="F249" s="313">
        <f>E249/4</f>
        <v>0</v>
      </c>
      <c r="H249" s="461" t="s">
        <v>121</v>
      </c>
      <c r="I249" s="306">
        <f>D250</f>
        <v>0</v>
      </c>
      <c r="J249" s="314">
        <v>0.8</v>
      </c>
      <c r="K249" s="306">
        <f t="shared" si="30"/>
        <v>0</v>
      </c>
      <c r="L249" s="313" t="e">
        <f t="shared" si="31"/>
        <v>#DIV/0!</v>
      </c>
      <c r="M249" s="292"/>
      <c r="N249" s="461" t="s">
        <v>121</v>
      </c>
      <c r="O249" s="306">
        <f>F250</f>
        <v>0</v>
      </c>
      <c r="P249" s="314">
        <v>0.8</v>
      </c>
      <c r="Q249" s="306">
        <f t="shared" si="32"/>
        <v>0</v>
      </c>
      <c r="R249" s="313" t="e">
        <f t="shared" si="33"/>
        <v>#DIV/0!</v>
      </c>
    </row>
    <row r="250" spans="1:18" ht="12.75">
      <c r="A250" s="455" t="s">
        <v>117</v>
      </c>
      <c r="B250" s="304" t="s">
        <v>120</v>
      </c>
      <c r="C250" s="332"/>
      <c r="D250" s="306">
        <f>C250/5</f>
        <v>0</v>
      </c>
      <c r="E250" s="332"/>
      <c r="F250" s="313">
        <f>E250/5</f>
        <v>0</v>
      </c>
      <c r="H250" s="461" t="s">
        <v>135</v>
      </c>
      <c r="I250" s="306">
        <f>D252</f>
        <v>0</v>
      </c>
      <c r="J250" s="314">
        <v>1</v>
      </c>
      <c r="K250" s="306">
        <f t="shared" si="30"/>
        <v>0</v>
      </c>
      <c r="L250" s="313" t="e">
        <f t="shared" si="31"/>
        <v>#DIV/0!</v>
      </c>
      <c r="M250" s="292"/>
      <c r="N250" s="461" t="s">
        <v>135</v>
      </c>
      <c r="O250" s="306">
        <f>F252</f>
        <v>0</v>
      </c>
      <c r="P250" s="314">
        <v>1</v>
      </c>
      <c r="Q250" s="306">
        <f t="shared" si="32"/>
        <v>0</v>
      </c>
      <c r="R250" s="313" t="e">
        <f t="shared" si="33"/>
        <v>#DIV/0!</v>
      </c>
    </row>
    <row r="251" spans="1:18" ht="12.75">
      <c r="A251" s="455" t="s">
        <v>117</v>
      </c>
      <c r="B251" s="304" t="s">
        <v>122</v>
      </c>
      <c r="C251" s="332"/>
      <c r="D251" s="306">
        <f>C251/2</f>
        <v>0</v>
      </c>
      <c r="E251" s="332"/>
      <c r="F251" s="313">
        <f>E251/2</f>
        <v>0</v>
      </c>
      <c r="H251" s="461" t="s">
        <v>130</v>
      </c>
      <c r="I251" s="306">
        <f>D253+D254</f>
        <v>0</v>
      </c>
      <c r="J251" s="314">
        <v>2</v>
      </c>
      <c r="K251" s="306">
        <f t="shared" si="30"/>
        <v>0</v>
      </c>
      <c r="L251" s="313" t="e">
        <f t="shared" si="31"/>
        <v>#DIV/0!</v>
      </c>
      <c r="M251" s="292"/>
      <c r="N251" s="461" t="s">
        <v>130</v>
      </c>
      <c r="O251" s="306">
        <f>F253+F254</f>
        <v>0</v>
      </c>
      <c r="P251" s="314">
        <v>2</v>
      </c>
      <c r="Q251" s="306">
        <f t="shared" si="32"/>
        <v>0</v>
      </c>
      <c r="R251" s="313" t="e">
        <f t="shared" si="33"/>
        <v>#DIV/0!</v>
      </c>
    </row>
    <row r="252" spans="1:18" ht="12.75">
      <c r="A252" s="455" t="s">
        <v>135</v>
      </c>
      <c r="B252" s="304" t="s">
        <v>107</v>
      </c>
      <c r="C252" s="332"/>
      <c r="D252" s="306">
        <f>C252</f>
        <v>0</v>
      </c>
      <c r="E252" s="332"/>
      <c r="F252" s="313">
        <f>E252</f>
        <v>0</v>
      </c>
      <c r="H252" s="461" t="s">
        <v>123</v>
      </c>
      <c r="I252" s="306">
        <f>D257+D258</f>
        <v>0</v>
      </c>
      <c r="J252" s="314">
        <v>0.5</v>
      </c>
      <c r="K252" s="306">
        <f t="shared" si="30"/>
        <v>0</v>
      </c>
      <c r="L252" s="313" t="e">
        <f t="shared" si="31"/>
        <v>#DIV/0!</v>
      </c>
      <c r="M252" s="292"/>
      <c r="N252" s="461" t="s">
        <v>123</v>
      </c>
      <c r="O252" s="306">
        <f>F257+F258</f>
        <v>0</v>
      </c>
      <c r="P252" s="314">
        <v>0.5</v>
      </c>
      <c r="Q252" s="306">
        <f t="shared" si="32"/>
        <v>0</v>
      </c>
      <c r="R252" s="313" t="e">
        <f t="shared" si="33"/>
        <v>#DIV/0!</v>
      </c>
    </row>
    <row r="253" spans="1:18" ht="12.75">
      <c r="A253" s="455" t="s">
        <v>130</v>
      </c>
      <c r="B253" s="304" t="s">
        <v>125</v>
      </c>
      <c r="C253" s="332"/>
      <c r="D253" s="306">
        <f>C253/4</f>
        <v>0</v>
      </c>
      <c r="E253" s="332"/>
      <c r="F253" s="313">
        <f>E253/4</f>
        <v>0</v>
      </c>
      <c r="H253" s="461" t="s">
        <v>126</v>
      </c>
      <c r="I253" s="306">
        <f>D255+D256</f>
        <v>0</v>
      </c>
      <c r="J253" s="314">
        <v>0.5</v>
      </c>
      <c r="K253" s="306">
        <f t="shared" si="30"/>
        <v>0</v>
      </c>
      <c r="L253" s="313" t="e">
        <f t="shared" si="31"/>
        <v>#DIV/0!</v>
      </c>
      <c r="M253" s="292"/>
      <c r="N253" s="461" t="s">
        <v>126</v>
      </c>
      <c r="O253" s="306">
        <f>F255+F256</f>
        <v>0</v>
      </c>
      <c r="P253" s="314">
        <v>0.5</v>
      </c>
      <c r="Q253" s="306">
        <f t="shared" si="32"/>
        <v>0</v>
      </c>
      <c r="R253" s="313" t="e">
        <f t="shared" si="33"/>
        <v>#DIV/0!</v>
      </c>
    </row>
    <row r="254" spans="1:18" ht="12.75">
      <c r="A254" s="455" t="s">
        <v>130</v>
      </c>
      <c r="B254" s="304" t="s">
        <v>127</v>
      </c>
      <c r="C254" s="332"/>
      <c r="D254" s="306">
        <f>C254/2</f>
        <v>0</v>
      </c>
      <c r="E254" s="332"/>
      <c r="F254" s="313">
        <f>E254/2</f>
        <v>0</v>
      </c>
      <c r="H254" s="461" t="s">
        <v>165</v>
      </c>
      <c r="I254" s="306">
        <f>D260</f>
        <v>0</v>
      </c>
      <c r="J254" s="314">
        <v>1.2</v>
      </c>
      <c r="K254" s="306">
        <f t="shared" si="30"/>
        <v>0</v>
      </c>
      <c r="L254" s="313" t="e">
        <f t="shared" si="31"/>
        <v>#DIV/0!</v>
      </c>
      <c r="M254" s="292"/>
      <c r="N254" s="461" t="s">
        <v>165</v>
      </c>
      <c r="O254" s="306">
        <f>F260</f>
        <v>0</v>
      </c>
      <c r="P254" s="314">
        <v>1.2</v>
      </c>
      <c r="Q254" s="306">
        <f t="shared" si="32"/>
        <v>0</v>
      </c>
      <c r="R254" s="313" t="e">
        <f t="shared" si="33"/>
        <v>#DIV/0!</v>
      </c>
    </row>
    <row r="255" spans="1:18" ht="12.75">
      <c r="A255" s="455" t="s">
        <v>124</v>
      </c>
      <c r="B255" s="304" t="s">
        <v>125</v>
      </c>
      <c r="C255" s="332"/>
      <c r="D255" s="306">
        <f>C255/4</f>
        <v>0</v>
      </c>
      <c r="E255" s="332"/>
      <c r="F255" s="313">
        <f>E255/4</f>
        <v>0</v>
      </c>
      <c r="H255" s="461" t="s">
        <v>166</v>
      </c>
      <c r="I255" s="306">
        <f>D259</f>
        <v>0</v>
      </c>
      <c r="J255" s="314">
        <v>1.2</v>
      </c>
      <c r="K255" s="306">
        <f t="shared" si="30"/>
        <v>0</v>
      </c>
      <c r="L255" s="313" t="e">
        <f t="shared" si="31"/>
        <v>#DIV/0!</v>
      </c>
      <c r="M255" s="292"/>
      <c r="N255" s="461" t="s">
        <v>166</v>
      </c>
      <c r="O255" s="306">
        <f>F259</f>
        <v>0</v>
      </c>
      <c r="P255" s="314">
        <v>1.2</v>
      </c>
      <c r="Q255" s="306">
        <f t="shared" si="32"/>
        <v>0</v>
      </c>
      <c r="R255" s="313" t="e">
        <f t="shared" si="33"/>
        <v>#DIV/0!</v>
      </c>
    </row>
    <row r="256" spans="1:18" ht="12.75">
      <c r="A256" s="455" t="s">
        <v>124</v>
      </c>
      <c r="B256" s="304" t="s">
        <v>127</v>
      </c>
      <c r="C256" s="332"/>
      <c r="D256" s="306">
        <f>C256/2</f>
        <v>0</v>
      </c>
      <c r="E256" s="332"/>
      <c r="F256" s="313">
        <f>E256/2</f>
        <v>0</v>
      </c>
      <c r="H256" s="461" t="s">
        <v>133</v>
      </c>
      <c r="I256" s="306">
        <f>D261+D262</f>
        <v>0</v>
      </c>
      <c r="J256" s="314">
        <v>3</v>
      </c>
      <c r="K256" s="306">
        <f t="shared" si="30"/>
        <v>0</v>
      </c>
      <c r="L256" s="313" t="e">
        <f t="shared" si="31"/>
        <v>#DIV/0!</v>
      </c>
      <c r="M256" s="292"/>
      <c r="N256" s="461" t="s">
        <v>133</v>
      </c>
      <c r="O256" s="306">
        <f>F261+F262</f>
        <v>0</v>
      </c>
      <c r="P256" s="314">
        <v>3</v>
      </c>
      <c r="Q256" s="306">
        <f t="shared" si="32"/>
        <v>0</v>
      </c>
      <c r="R256" s="313" t="e">
        <f t="shared" si="33"/>
        <v>#DIV/0!</v>
      </c>
    </row>
    <row r="257" spans="1:18" ht="12.75">
      <c r="A257" s="455" t="s">
        <v>124</v>
      </c>
      <c r="B257" s="304" t="s">
        <v>118</v>
      </c>
      <c r="C257" s="332"/>
      <c r="D257" s="306">
        <f>C257/4</f>
        <v>0</v>
      </c>
      <c r="E257" s="332"/>
      <c r="F257" s="313">
        <f>E257/4</f>
        <v>0</v>
      </c>
      <c r="H257" s="461" t="s">
        <v>167</v>
      </c>
      <c r="I257" s="306">
        <f>D264</f>
        <v>0</v>
      </c>
      <c r="J257" s="314">
        <v>0.4</v>
      </c>
      <c r="K257" s="306">
        <f t="shared" si="30"/>
        <v>0</v>
      </c>
      <c r="L257" s="313" t="e">
        <f t="shared" si="31"/>
        <v>#DIV/0!</v>
      </c>
      <c r="M257" s="292"/>
      <c r="N257" s="461" t="s">
        <v>167</v>
      </c>
      <c r="O257" s="306">
        <f>F264</f>
        <v>0</v>
      </c>
      <c r="P257" s="314">
        <v>0.4</v>
      </c>
      <c r="Q257" s="306">
        <f t="shared" si="32"/>
        <v>0</v>
      </c>
      <c r="R257" s="313" t="e">
        <f t="shared" si="33"/>
        <v>#DIV/0!</v>
      </c>
    </row>
    <row r="258" spans="1:18" ht="12.75">
      <c r="A258" s="455" t="s">
        <v>124</v>
      </c>
      <c r="B258" s="304" t="s">
        <v>122</v>
      </c>
      <c r="C258" s="332"/>
      <c r="D258" s="306">
        <f>C258/2</f>
        <v>0</v>
      </c>
      <c r="E258" s="332"/>
      <c r="F258" s="313">
        <f>E258/2</f>
        <v>0</v>
      </c>
      <c r="H258" s="461" t="s">
        <v>168</v>
      </c>
      <c r="I258" s="306">
        <f>D263</f>
        <v>0</v>
      </c>
      <c r="J258" s="314">
        <v>0.4</v>
      </c>
      <c r="K258" s="306">
        <f t="shared" si="30"/>
        <v>0</v>
      </c>
      <c r="L258" s="313" t="e">
        <f t="shared" si="31"/>
        <v>#DIV/0!</v>
      </c>
      <c r="M258" s="292"/>
      <c r="N258" s="461" t="s">
        <v>168</v>
      </c>
      <c r="O258" s="306">
        <f>F263</f>
        <v>0</v>
      </c>
      <c r="P258" s="314">
        <v>0.4</v>
      </c>
      <c r="Q258" s="306">
        <f t="shared" si="32"/>
        <v>0</v>
      </c>
      <c r="R258" s="313" t="e">
        <f t="shared" si="33"/>
        <v>#DIV/0!</v>
      </c>
    </row>
    <row r="259" spans="1:18" ht="12.75">
      <c r="A259" s="455" t="s">
        <v>159</v>
      </c>
      <c r="B259" s="304" t="s">
        <v>161</v>
      </c>
      <c r="C259" s="332"/>
      <c r="D259" s="306">
        <f>C259/1.67</f>
        <v>0</v>
      </c>
      <c r="E259" s="332"/>
      <c r="F259" s="313">
        <f>E259/1.67</f>
        <v>0</v>
      </c>
      <c r="H259" s="461" t="s">
        <v>128</v>
      </c>
      <c r="I259" s="306">
        <f>D265+D266</f>
        <v>0</v>
      </c>
      <c r="J259" s="314">
        <v>12</v>
      </c>
      <c r="K259" s="306">
        <f t="shared" si="30"/>
        <v>0</v>
      </c>
      <c r="L259" s="313" t="e">
        <f t="shared" si="31"/>
        <v>#DIV/0!</v>
      </c>
      <c r="M259" s="292"/>
      <c r="N259" s="461" t="s">
        <v>128</v>
      </c>
      <c r="O259" s="306">
        <f>F265+F266</f>
        <v>0</v>
      </c>
      <c r="P259" s="314">
        <v>12</v>
      </c>
      <c r="Q259" s="306">
        <f t="shared" si="32"/>
        <v>0</v>
      </c>
      <c r="R259" s="313" t="e">
        <f t="shared" si="33"/>
        <v>#DIV/0!</v>
      </c>
    </row>
    <row r="260" spans="1:18" ht="12.75">
      <c r="A260" s="455" t="s">
        <v>159</v>
      </c>
      <c r="B260" s="304" t="s">
        <v>160</v>
      </c>
      <c r="C260" s="332"/>
      <c r="D260" s="306">
        <f>C260/1.67</f>
        <v>0</v>
      </c>
      <c r="E260" s="332"/>
      <c r="F260" s="313">
        <f>E260/1.67</f>
        <v>0</v>
      </c>
      <c r="H260" s="461" t="s">
        <v>141</v>
      </c>
      <c r="I260" s="306">
        <f>D267</f>
        <v>0</v>
      </c>
      <c r="J260" s="314">
        <v>0.2</v>
      </c>
      <c r="K260" s="306">
        <f t="shared" si="30"/>
        <v>0</v>
      </c>
      <c r="L260" s="313" t="e">
        <f t="shared" si="31"/>
        <v>#DIV/0!</v>
      </c>
      <c r="M260" s="292"/>
      <c r="N260" s="461" t="s">
        <v>141</v>
      </c>
      <c r="O260" s="306">
        <f>F267</f>
        <v>0</v>
      </c>
      <c r="P260" s="314">
        <v>0.2</v>
      </c>
      <c r="Q260" s="306">
        <f t="shared" si="32"/>
        <v>0</v>
      </c>
      <c r="R260" s="313" t="e">
        <f t="shared" si="33"/>
        <v>#DIV/0!</v>
      </c>
    </row>
    <row r="261" spans="1:18" ht="12.75">
      <c r="A261" s="455" t="s">
        <v>133</v>
      </c>
      <c r="B261" s="304" t="s">
        <v>127</v>
      </c>
      <c r="C261" s="332"/>
      <c r="D261" s="306">
        <f>C261/2</f>
        <v>0</v>
      </c>
      <c r="E261" s="332"/>
      <c r="F261" s="313">
        <f>E261/2</f>
        <v>0</v>
      </c>
      <c r="H261" s="461" t="s">
        <v>142</v>
      </c>
      <c r="I261" s="306">
        <f>D268+D269</f>
        <v>0</v>
      </c>
      <c r="J261" s="314">
        <v>0.3</v>
      </c>
      <c r="K261" s="306">
        <f t="shared" si="30"/>
        <v>0</v>
      </c>
      <c r="L261" s="313" t="e">
        <f t="shared" si="31"/>
        <v>#DIV/0!</v>
      </c>
      <c r="M261" s="292"/>
      <c r="N261" s="461" t="s">
        <v>142</v>
      </c>
      <c r="O261" s="306">
        <f>F268+F269</f>
        <v>0</v>
      </c>
      <c r="P261" s="314">
        <v>0.3</v>
      </c>
      <c r="Q261" s="306">
        <f t="shared" si="32"/>
        <v>0</v>
      </c>
      <c r="R261" s="313" t="e">
        <f t="shared" si="33"/>
        <v>#DIV/0!</v>
      </c>
    </row>
    <row r="262" spans="1:18" ht="12.75">
      <c r="A262" s="455" t="s">
        <v>133</v>
      </c>
      <c r="B262" s="304" t="s">
        <v>107</v>
      </c>
      <c r="C262" s="332"/>
      <c r="D262" s="306">
        <f>C262</f>
        <v>0</v>
      </c>
      <c r="E262" s="332"/>
      <c r="F262" s="313">
        <f>E262</f>
        <v>0</v>
      </c>
      <c r="H262" s="461" t="s">
        <v>140</v>
      </c>
      <c r="I262" s="306">
        <f>D270+D271</f>
        <v>0</v>
      </c>
      <c r="J262" s="314">
        <v>0.4</v>
      </c>
      <c r="K262" s="306">
        <f t="shared" si="30"/>
        <v>0</v>
      </c>
      <c r="L262" s="313" t="e">
        <f t="shared" si="31"/>
        <v>#DIV/0!</v>
      </c>
      <c r="M262" s="292"/>
      <c r="N262" s="461" t="s">
        <v>140</v>
      </c>
      <c r="O262" s="306">
        <f>F270+F271</f>
        <v>0</v>
      </c>
      <c r="P262" s="314">
        <v>0.4</v>
      </c>
      <c r="Q262" s="306">
        <f t="shared" si="32"/>
        <v>0</v>
      </c>
      <c r="R262" s="313" t="e">
        <f t="shared" si="33"/>
        <v>#DIV/0!</v>
      </c>
    </row>
    <row r="263" spans="1:18" ht="12.75">
      <c r="A263" s="455" t="s">
        <v>162</v>
      </c>
      <c r="B263" s="304" t="s">
        <v>164</v>
      </c>
      <c r="C263" s="332"/>
      <c r="D263" s="306">
        <f>C263/2.5</f>
        <v>0</v>
      </c>
      <c r="E263" s="332"/>
      <c r="F263" s="313">
        <f>E263/2.5</f>
        <v>0</v>
      </c>
      <c r="H263" s="461" t="s">
        <v>138</v>
      </c>
      <c r="I263" s="306">
        <f>D272+D273</f>
        <v>0</v>
      </c>
      <c r="J263" s="314">
        <v>2</v>
      </c>
      <c r="K263" s="306">
        <f t="shared" si="30"/>
        <v>0</v>
      </c>
      <c r="L263" s="313" t="e">
        <f t="shared" si="31"/>
        <v>#DIV/0!</v>
      </c>
      <c r="M263" s="292"/>
      <c r="N263" s="461" t="s">
        <v>138</v>
      </c>
      <c r="O263" s="306">
        <f>F272+F273</f>
        <v>0</v>
      </c>
      <c r="P263" s="314">
        <v>2</v>
      </c>
      <c r="Q263" s="306">
        <f t="shared" si="32"/>
        <v>0</v>
      </c>
      <c r="R263" s="313" t="e">
        <f t="shared" si="33"/>
        <v>#DIV/0!</v>
      </c>
    </row>
    <row r="264" spans="1:18" ht="12.75">
      <c r="A264" s="455" t="s">
        <v>162</v>
      </c>
      <c r="B264" s="304" t="s">
        <v>163</v>
      </c>
      <c r="C264" s="332"/>
      <c r="D264" s="306">
        <f>C264/2.5</f>
        <v>0</v>
      </c>
      <c r="E264" s="332"/>
      <c r="F264" s="313">
        <f>E264/2.5</f>
        <v>0</v>
      </c>
      <c r="H264" s="393" t="s">
        <v>293</v>
      </c>
      <c r="I264" s="393">
        <f>D274</f>
        <v>0</v>
      </c>
      <c r="J264" s="393">
        <v>0.5</v>
      </c>
      <c r="K264" s="306">
        <f aca="true" t="shared" si="34" ref="K264:K272">I264/J264</f>
        <v>0</v>
      </c>
      <c r="L264" s="313" t="e">
        <f t="shared" si="31"/>
        <v>#DIV/0!</v>
      </c>
      <c r="M264" s="394"/>
      <c r="N264" s="393" t="s">
        <v>293</v>
      </c>
      <c r="O264" s="393">
        <f>F274</f>
        <v>0</v>
      </c>
      <c r="P264" s="393">
        <v>0.5</v>
      </c>
      <c r="Q264" s="306">
        <f aca="true" t="shared" si="35" ref="Q264:Q272">O264/P264</f>
        <v>0</v>
      </c>
      <c r="R264" s="313" t="e">
        <f t="shared" si="33"/>
        <v>#DIV/0!</v>
      </c>
    </row>
    <row r="265" spans="1:18" ht="12.75">
      <c r="A265" s="455" t="s">
        <v>131</v>
      </c>
      <c r="B265" s="304" t="s">
        <v>132</v>
      </c>
      <c r="C265" s="332"/>
      <c r="D265" s="306">
        <f>C265*4</f>
        <v>0</v>
      </c>
      <c r="E265" s="332"/>
      <c r="F265" s="313">
        <f>E265*4</f>
        <v>0</v>
      </c>
      <c r="H265" s="393" t="s">
        <v>294</v>
      </c>
      <c r="I265" s="393">
        <f>D275</f>
        <v>0</v>
      </c>
      <c r="J265" s="393">
        <v>0.1</v>
      </c>
      <c r="K265" s="306">
        <f t="shared" si="34"/>
        <v>0</v>
      </c>
      <c r="L265" s="313" t="e">
        <f t="shared" si="31"/>
        <v>#DIV/0!</v>
      </c>
      <c r="M265" s="394"/>
      <c r="N265" s="393" t="s">
        <v>294</v>
      </c>
      <c r="O265" s="393">
        <f>F275</f>
        <v>0</v>
      </c>
      <c r="P265" s="393">
        <v>0.1</v>
      </c>
      <c r="Q265" s="306">
        <f t="shared" si="35"/>
        <v>0</v>
      </c>
      <c r="R265" s="313" t="e">
        <f t="shared" si="33"/>
        <v>#DIV/0!</v>
      </c>
    </row>
    <row r="266" spans="1:18" ht="12.75">
      <c r="A266" s="455" t="s">
        <v>131</v>
      </c>
      <c r="B266" s="304" t="s">
        <v>134</v>
      </c>
      <c r="C266" s="332"/>
      <c r="D266" s="306">
        <f>C266*2</f>
        <v>0</v>
      </c>
      <c r="E266" s="332"/>
      <c r="F266" s="313">
        <f>E266*2</f>
        <v>0</v>
      </c>
      <c r="H266" s="460" t="s">
        <v>257</v>
      </c>
      <c r="I266" s="306">
        <f>D276</f>
        <v>0</v>
      </c>
      <c r="J266" s="306">
        <v>0.04</v>
      </c>
      <c r="K266" s="306">
        <f t="shared" si="34"/>
        <v>0</v>
      </c>
      <c r="L266" s="313" t="e">
        <f t="shared" si="31"/>
        <v>#DIV/0!</v>
      </c>
      <c r="M266" s="292"/>
      <c r="N266" s="393" t="s">
        <v>257</v>
      </c>
      <c r="O266" s="306">
        <f>F276</f>
        <v>0</v>
      </c>
      <c r="P266" s="306">
        <v>0.04</v>
      </c>
      <c r="Q266" s="306">
        <f t="shared" si="35"/>
        <v>0</v>
      </c>
      <c r="R266" s="313" t="e">
        <f t="shared" si="33"/>
        <v>#DIV/0!</v>
      </c>
    </row>
    <row r="267" spans="1:18" ht="12.75">
      <c r="A267" s="455" t="s">
        <v>141</v>
      </c>
      <c r="B267" s="304" t="s">
        <v>145</v>
      </c>
      <c r="C267" s="332"/>
      <c r="D267" s="306">
        <f>C267/20</f>
        <v>0</v>
      </c>
      <c r="E267" s="332"/>
      <c r="F267" s="313">
        <f>E267/20</f>
        <v>0</v>
      </c>
      <c r="H267" s="460" t="s">
        <v>258</v>
      </c>
      <c r="I267" s="306">
        <f>D277</f>
        <v>0</v>
      </c>
      <c r="J267" s="306">
        <v>0.21</v>
      </c>
      <c r="K267" s="306">
        <f t="shared" si="34"/>
        <v>0</v>
      </c>
      <c r="L267" s="313" t="e">
        <f t="shared" si="31"/>
        <v>#DIV/0!</v>
      </c>
      <c r="M267" s="292"/>
      <c r="N267" s="393" t="s">
        <v>258</v>
      </c>
      <c r="O267" s="306">
        <f>F277</f>
        <v>0</v>
      </c>
      <c r="P267" s="306">
        <v>0.21</v>
      </c>
      <c r="Q267" s="306">
        <f t="shared" si="35"/>
        <v>0</v>
      </c>
      <c r="R267" s="313" t="e">
        <f t="shared" si="33"/>
        <v>#DIV/0!</v>
      </c>
    </row>
    <row r="268" spans="1:18" ht="12.75">
      <c r="A268" s="455" t="s">
        <v>142</v>
      </c>
      <c r="B268" s="304" t="s">
        <v>261</v>
      </c>
      <c r="C268" s="305"/>
      <c r="D268" s="306">
        <f>C268/30</f>
        <v>0</v>
      </c>
      <c r="E268" s="311"/>
      <c r="F268" s="306">
        <f>E268/30</f>
        <v>0</v>
      </c>
      <c r="H268" s="460" t="s">
        <v>259</v>
      </c>
      <c r="I268" s="306">
        <f>D278</f>
        <v>0</v>
      </c>
      <c r="J268" s="306">
        <v>0.1</v>
      </c>
      <c r="K268" s="306">
        <f t="shared" si="34"/>
        <v>0</v>
      </c>
      <c r="L268" s="313" t="e">
        <f t="shared" si="31"/>
        <v>#DIV/0!</v>
      </c>
      <c r="M268" s="292"/>
      <c r="N268" s="393" t="s">
        <v>259</v>
      </c>
      <c r="O268" s="306">
        <f>F278</f>
        <v>0</v>
      </c>
      <c r="P268" s="306">
        <v>0.1</v>
      </c>
      <c r="Q268" s="306">
        <f t="shared" si="35"/>
        <v>0</v>
      </c>
      <c r="R268" s="313" t="e">
        <f t="shared" si="33"/>
        <v>#DIV/0!</v>
      </c>
    </row>
    <row r="269" spans="1:18" ht="12.75">
      <c r="A269" s="455" t="s">
        <v>142</v>
      </c>
      <c r="B269" s="304" t="s">
        <v>263</v>
      </c>
      <c r="C269" s="305"/>
      <c r="D269" s="306">
        <f>C269/6.67</f>
        <v>0</v>
      </c>
      <c r="E269" s="311"/>
      <c r="F269" s="306">
        <f>E269/6.67</f>
        <v>0</v>
      </c>
      <c r="H269" s="460" t="s">
        <v>260</v>
      </c>
      <c r="I269" s="306">
        <f>D279+D280</f>
        <v>0</v>
      </c>
      <c r="J269" s="306">
        <v>0.05</v>
      </c>
      <c r="K269" s="306">
        <f t="shared" si="34"/>
        <v>0</v>
      </c>
      <c r="L269" s="313" t="e">
        <f t="shared" si="31"/>
        <v>#DIV/0!</v>
      </c>
      <c r="M269" s="292"/>
      <c r="N269" s="393" t="s">
        <v>260</v>
      </c>
      <c r="O269" s="306">
        <f>F279+F280</f>
        <v>0</v>
      </c>
      <c r="P269" s="306">
        <v>0.05</v>
      </c>
      <c r="Q269" s="306">
        <f t="shared" si="35"/>
        <v>0</v>
      </c>
      <c r="R269" s="313" t="e">
        <f t="shared" si="33"/>
        <v>#DIV/0!</v>
      </c>
    </row>
    <row r="270" spans="1:18" ht="12.75">
      <c r="A270" s="455" t="s">
        <v>140</v>
      </c>
      <c r="B270" s="304" t="s">
        <v>120</v>
      </c>
      <c r="C270" s="305"/>
      <c r="D270" s="306">
        <f>C270/5</f>
        <v>0</v>
      </c>
      <c r="E270" s="311"/>
      <c r="F270" s="306">
        <f>E270/5</f>
        <v>0</v>
      </c>
      <c r="H270" s="460" t="s">
        <v>262</v>
      </c>
      <c r="I270" s="306">
        <f>D281</f>
        <v>0</v>
      </c>
      <c r="J270" s="306">
        <v>0.2</v>
      </c>
      <c r="K270" s="306">
        <f t="shared" si="34"/>
        <v>0</v>
      </c>
      <c r="L270" s="313" t="e">
        <f t="shared" si="31"/>
        <v>#DIV/0!</v>
      </c>
      <c r="M270" s="292"/>
      <c r="N270" s="393" t="s">
        <v>262</v>
      </c>
      <c r="O270" s="306">
        <f>F281</f>
        <v>0</v>
      </c>
      <c r="P270" s="306">
        <v>0.2</v>
      </c>
      <c r="Q270" s="306">
        <f t="shared" si="35"/>
        <v>0</v>
      </c>
      <c r="R270" s="313" t="e">
        <f t="shared" si="33"/>
        <v>#DIV/0!</v>
      </c>
    </row>
    <row r="271" spans="1:18" ht="12.75">
      <c r="A271" s="455" t="s">
        <v>140</v>
      </c>
      <c r="B271" s="304" t="s">
        <v>144</v>
      </c>
      <c r="C271" s="305"/>
      <c r="D271" s="306">
        <f>C271/2.5</f>
        <v>0</v>
      </c>
      <c r="E271" s="311"/>
      <c r="F271" s="306">
        <f>E271/2.5</f>
        <v>0</v>
      </c>
      <c r="H271" s="460" t="s">
        <v>264</v>
      </c>
      <c r="I271" s="306">
        <f>D282</f>
        <v>0</v>
      </c>
      <c r="J271" s="306">
        <v>0.1</v>
      </c>
      <c r="K271" s="306">
        <f t="shared" si="34"/>
        <v>0</v>
      </c>
      <c r="L271" s="313" t="e">
        <f t="shared" si="31"/>
        <v>#DIV/0!</v>
      </c>
      <c r="M271" s="292"/>
      <c r="N271" s="393" t="s">
        <v>264</v>
      </c>
      <c r="O271" s="306">
        <f>F282</f>
        <v>0</v>
      </c>
      <c r="P271" s="306">
        <v>0.1</v>
      </c>
      <c r="Q271" s="306">
        <f t="shared" si="35"/>
        <v>0</v>
      </c>
      <c r="R271" s="313" t="e">
        <f t="shared" si="33"/>
        <v>#DIV/0!</v>
      </c>
    </row>
    <row r="272" spans="1:18" ht="13.5" thickBot="1">
      <c r="A272" s="455" t="s">
        <v>138</v>
      </c>
      <c r="B272" s="304" t="s">
        <v>127</v>
      </c>
      <c r="C272" s="305"/>
      <c r="D272" s="306">
        <f>C272/2</f>
        <v>0</v>
      </c>
      <c r="E272" s="311"/>
      <c r="F272" s="306">
        <f>E272/2</f>
        <v>0</v>
      </c>
      <c r="H272" s="462" t="s">
        <v>265</v>
      </c>
      <c r="I272" s="316">
        <f>D283</f>
        <v>0</v>
      </c>
      <c r="J272" s="316">
        <v>0.4</v>
      </c>
      <c r="K272" s="316">
        <f t="shared" si="34"/>
        <v>0</v>
      </c>
      <c r="L272" s="333" t="e">
        <f t="shared" si="31"/>
        <v>#DIV/0!</v>
      </c>
      <c r="M272" s="292"/>
      <c r="N272" s="465" t="s">
        <v>265</v>
      </c>
      <c r="O272" s="316">
        <f>F283</f>
        <v>0</v>
      </c>
      <c r="P272" s="316">
        <v>0.4</v>
      </c>
      <c r="Q272" s="316">
        <f t="shared" si="35"/>
        <v>0</v>
      </c>
      <c r="R272" s="333" t="e">
        <f t="shared" si="33"/>
        <v>#DIV/0!</v>
      </c>
    </row>
    <row r="273" spans="1:6" ht="13.5" thickBot="1">
      <c r="A273" s="457" t="s">
        <v>138</v>
      </c>
      <c r="B273" s="320" t="s">
        <v>107</v>
      </c>
      <c r="C273" s="321"/>
      <c r="D273" s="322">
        <f>C273</f>
        <v>0</v>
      </c>
      <c r="E273" s="323"/>
      <c r="F273" s="322">
        <f>E273</f>
        <v>0</v>
      </c>
    </row>
    <row r="274" spans="1:17" ht="13.5" thickBot="1">
      <c r="A274" s="455" t="s">
        <v>293</v>
      </c>
      <c r="B274" s="392" t="s">
        <v>127</v>
      </c>
      <c r="C274" s="321"/>
      <c r="D274" s="322">
        <f>C274/2</f>
        <v>0</v>
      </c>
      <c r="E274" s="323"/>
      <c r="F274" s="322">
        <f>E274/2</f>
        <v>0</v>
      </c>
      <c r="J274" s="278" t="s">
        <v>143</v>
      </c>
      <c r="K274" s="319">
        <f>SUM('Plan2 - UTI'!I113:I116)</f>
        <v>0</v>
      </c>
      <c r="P274" s="278" t="s">
        <v>143</v>
      </c>
      <c r="Q274" s="319">
        <f>'Plan2 - UTI'!I117</f>
        <v>0</v>
      </c>
    </row>
    <row r="275" spans="1:6" ht="12.75">
      <c r="A275" s="455" t="s">
        <v>294</v>
      </c>
      <c r="B275" s="392" t="s">
        <v>295</v>
      </c>
      <c r="C275" s="321"/>
      <c r="D275" s="322">
        <f>C275/20</f>
        <v>0</v>
      </c>
      <c r="E275" s="323"/>
      <c r="F275" s="322">
        <f>E275/20</f>
        <v>0</v>
      </c>
    </row>
    <row r="276" spans="1:6" ht="12.75">
      <c r="A276" s="456" t="s">
        <v>257</v>
      </c>
      <c r="B276" s="304" t="s">
        <v>266</v>
      </c>
      <c r="C276" s="305"/>
      <c r="D276" s="306">
        <f>C276/20</f>
        <v>0</v>
      </c>
      <c r="E276" s="311"/>
      <c r="F276" s="306">
        <f>E276/20</f>
        <v>0</v>
      </c>
    </row>
    <row r="277" spans="1:6" ht="12.75">
      <c r="A277" s="456" t="s">
        <v>258</v>
      </c>
      <c r="B277" s="304" t="s">
        <v>266</v>
      </c>
      <c r="C277" s="305"/>
      <c r="D277" s="306">
        <f>C277/20</f>
        <v>0</v>
      </c>
      <c r="E277" s="311"/>
      <c r="F277" s="306">
        <f>E277/20</f>
        <v>0</v>
      </c>
    </row>
    <row r="278" spans="1:6" ht="12.75">
      <c r="A278" s="456" t="s">
        <v>259</v>
      </c>
      <c r="B278" s="304" t="s">
        <v>267</v>
      </c>
      <c r="C278" s="305"/>
      <c r="D278" s="306">
        <f>C278/10</f>
        <v>0</v>
      </c>
      <c r="E278" s="311"/>
      <c r="F278" s="306">
        <f>E278/10</f>
        <v>0</v>
      </c>
    </row>
    <row r="279" spans="1:6" ht="12.75">
      <c r="A279" s="456" t="s">
        <v>260</v>
      </c>
      <c r="B279" s="304" t="s">
        <v>266</v>
      </c>
      <c r="C279" s="305"/>
      <c r="D279" s="306">
        <f>C279/20</f>
        <v>0</v>
      </c>
      <c r="E279" s="311"/>
      <c r="F279" s="306">
        <f>E279/20</f>
        <v>0</v>
      </c>
    </row>
    <row r="280" spans="1:6" ht="12.75">
      <c r="A280" s="456" t="s">
        <v>260</v>
      </c>
      <c r="B280" s="304" t="s">
        <v>268</v>
      </c>
      <c r="C280" s="305"/>
      <c r="D280" s="306">
        <f>C280*0.07</f>
        <v>0</v>
      </c>
      <c r="E280" s="311"/>
      <c r="F280" s="306">
        <f>E280*0.07</f>
        <v>0</v>
      </c>
    </row>
    <row r="281" spans="1:6" ht="12.75">
      <c r="A281" s="456" t="s">
        <v>262</v>
      </c>
      <c r="B281" s="304" t="s">
        <v>269</v>
      </c>
      <c r="C281" s="305"/>
      <c r="D281" s="306">
        <f>C281/5</f>
        <v>0</v>
      </c>
      <c r="E281" s="311"/>
      <c r="F281" s="306">
        <f>E281/5</f>
        <v>0</v>
      </c>
    </row>
    <row r="282" spans="1:6" ht="12.75">
      <c r="A282" s="456" t="s">
        <v>264</v>
      </c>
      <c r="B282" s="304" t="s">
        <v>267</v>
      </c>
      <c r="C282" s="305"/>
      <c r="D282" s="306">
        <f>C282/10</f>
        <v>0</v>
      </c>
      <c r="E282" s="311"/>
      <c r="F282" s="306">
        <f>E282/10</f>
        <v>0</v>
      </c>
    </row>
    <row r="283" spans="1:6" ht="13.5" thickBot="1">
      <c r="A283" s="458" t="s">
        <v>265</v>
      </c>
      <c r="B283" s="324" t="s">
        <v>270</v>
      </c>
      <c r="C283" s="325"/>
      <c r="D283" s="316">
        <f>C283/5</f>
        <v>0</v>
      </c>
      <c r="E283" s="326"/>
      <c r="F283" s="316">
        <f>E283/5</f>
        <v>0</v>
      </c>
    </row>
    <row r="284" ht="13.5" thickBot="1"/>
    <row r="285" spans="1:15" ht="13.5" thickBot="1">
      <c r="A285" s="626" t="s">
        <v>45</v>
      </c>
      <c r="C285" s="736" t="s">
        <v>98</v>
      </c>
      <c r="D285" s="737"/>
      <c r="E285" s="736" t="s">
        <v>99</v>
      </c>
      <c r="F285" s="737"/>
      <c r="H285" s="290" t="s">
        <v>98</v>
      </c>
      <c r="I285" s="291"/>
      <c r="M285" s="292"/>
      <c r="N285" s="290" t="s">
        <v>99</v>
      </c>
      <c r="O285" s="293"/>
    </row>
    <row r="286" spans="1:16" ht="13.5" thickBot="1">
      <c r="A286" s="334" t="s">
        <v>100</v>
      </c>
      <c r="B286" s="334" t="s">
        <v>101</v>
      </c>
      <c r="C286" s="334" t="s">
        <v>102</v>
      </c>
      <c r="D286" s="302" t="s">
        <v>103</v>
      </c>
      <c r="E286" s="334" t="s">
        <v>102</v>
      </c>
      <c r="F286" s="302" t="s">
        <v>103</v>
      </c>
      <c r="H286" s="626" t="s">
        <v>45</v>
      </c>
      <c r="I286" s="296" t="s">
        <v>104</v>
      </c>
      <c r="J286" s="293" t="s">
        <v>105</v>
      </c>
      <c r="M286" s="292"/>
      <c r="N286" s="626" t="s">
        <v>45</v>
      </c>
      <c r="O286" s="296" t="s">
        <v>104</v>
      </c>
      <c r="P286" s="293" t="s">
        <v>105</v>
      </c>
    </row>
    <row r="287" spans="1:18" ht="13.5" thickBot="1">
      <c r="A287" s="454" t="s">
        <v>136</v>
      </c>
      <c r="B287" s="297" t="s">
        <v>137</v>
      </c>
      <c r="C287" s="335"/>
      <c r="D287" s="299">
        <f>C287/2</f>
        <v>0</v>
      </c>
      <c r="E287" s="335"/>
      <c r="F287" s="299">
        <f>E287/2</f>
        <v>0</v>
      </c>
      <c r="H287" s="301" t="s">
        <v>108</v>
      </c>
      <c r="I287" s="302" t="s">
        <v>109</v>
      </c>
      <c r="J287" s="302" t="s">
        <v>110</v>
      </c>
      <c r="K287" s="303" t="s">
        <v>111</v>
      </c>
      <c r="L287" s="302" t="s">
        <v>112</v>
      </c>
      <c r="M287" s="292"/>
      <c r="N287" s="301" t="s">
        <v>108</v>
      </c>
      <c r="O287" s="302" t="s">
        <v>109</v>
      </c>
      <c r="P287" s="302" t="s">
        <v>110</v>
      </c>
      <c r="Q287" s="303" t="s">
        <v>111</v>
      </c>
      <c r="R287" s="302" t="s">
        <v>112</v>
      </c>
    </row>
    <row r="288" spans="1:18" ht="12.75">
      <c r="A288" s="455" t="s">
        <v>136</v>
      </c>
      <c r="B288" s="304" t="s">
        <v>139</v>
      </c>
      <c r="C288" s="336"/>
      <c r="D288" s="306">
        <f>C288</f>
        <v>0</v>
      </c>
      <c r="E288" s="336"/>
      <c r="F288" s="306">
        <f>E288</f>
        <v>0</v>
      </c>
      <c r="H288" s="459" t="s">
        <v>129</v>
      </c>
      <c r="I288" s="299">
        <f>D287+D288</f>
        <v>0</v>
      </c>
      <c r="J288" s="310">
        <v>4</v>
      </c>
      <c r="K288" s="299">
        <f aca="true" t="shared" si="36" ref="K288:K308">I288/J288</f>
        <v>0</v>
      </c>
      <c r="L288" s="309" t="e">
        <f aca="true" t="shared" si="37" ref="L288:L317">K288/K$319*1000</f>
        <v>#DIV/0!</v>
      </c>
      <c r="M288" s="292"/>
      <c r="N288" s="459" t="s">
        <v>129</v>
      </c>
      <c r="O288" s="299">
        <f>F287+F288</f>
        <v>0</v>
      </c>
      <c r="P288" s="308">
        <v>4</v>
      </c>
      <c r="Q288" s="299">
        <f aca="true" t="shared" si="38" ref="Q288:Q308">O288/P288</f>
        <v>0</v>
      </c>
      <c r="R288" s="309" t="e">
        <f aca="true" t="shared" si="39" ref="R288:R317">Q288/Q$319*1000</f>
        <v>#DIV/0!</v>
      </c>
    </row>
    <row r="289" spans="1:18" ht="12.75">
      <c r="A289" s="456" t="s">
        <v>115</v>
      </c>
      <c r="B289" s="304" t="s">
        <v>107</v>
      </c>
      <c r="C289" s="336"/>
      <c r="D289" s="306">
        <f>C289</f>
        <v>0</v>
      </c>
      <c r="E289" s="336"/>
      <c r="F289" s="306">
        <f>E289</f>
        <v>0</v>
      </c>
      <c r="H289" s="460" t="s">
        <v>115</v>
      </c>
      <c r="I289" s="306">
        <f>D289+D290</f>
        <v>0</v>
      </c>
      <c r="J289" s="314">
        <v>4</v>
      </c>
      <c r="K289" s="306">
        <f t="shared" si="36"/>
        <v>0</v>
      </c>
      <c r="L289" s="313" t="e">
        <f t="shared" si="37"/>
        <v>#DIV/0!</v>
      </c>
      <c r="M289" s="292"/>
      <c r="N289" s="460" t="s">
        <v>115</v>
      </c>
      <c r="O289" s="306">
        <f>F289+F290</f>
        <v>0</v>
      </c>
      <c r="P289" s="312">
        <v>4</v>
      </c>
      <c r="Q289" s="306">
        <f t="shared" si="38"/>
        <v>0</v>
      </c>
      <c r="R289" s="313" t="e">
        <f t="shared" si="39"/>
        <v>#DIV/0!</v>
      </c>
    </row>
    <row r="290" spans="1:18" ht="12.75">
      <c r="A290" s="456" t="s">
        <v>115</v>
      </c>
      <c r="B290" s="304" t="s">
        <v>116</v>
      </c>
      <c r="C290" s="336"/>
      <c r="D290" s="306">
        <f>C290*2</f>
        <v>0</v>
      </c>
      <c r="E290" s="336"/>
      <c r="F290" s="306">
        <f>E290*2</f>
        <v>0</v>
      </c>
      <c r="H290" s="460" t="s">
        <v>113</v>
      </c>
      <c r="I290" s="306">
        <f>D291</f>
        <v>0</v>
      </c>
      <c r="J290" s="314">
        <v>2</v>
      </c>
      <c r="K290" s="306">
        <f t="shared" si="36"/>
        <v>0</v>
      </c>
      <c r="L290" s="313" t="e">
        <f t="shared" si="37"/>
        <v>#DIV/0!</v>
      </c>
      <c r="M290" s="292"/>
      <c r="N290" s="460" t="s">
        <v>113</v>
      </c>
      <c r="O290" s="306">
        <f>F291</f>
        <v>0</v>
      </c>
      <c r="P290" s="312">
        <v>2</v>
      </c>
      <c r="Q290" s="306">
        <f t="shared" si="38"/>
        <v>0</v>
      </c>
      <c r="R290" s="313" t="e">
        <f t="shared" si="39"/>
        <v>#DIV/0!</v>
      </c>
    </row>
    <row r="291" spans="1:18" ht="12.75">
      <c r="A291" s="456" t="s">
        <v>113</v>
      </c>
      <c r="B291" s="304" t="s">
        <v>107</v>
      </c>
      <c r="C291" s="336"/>
      <c r="D291" s="306">
        <f>C291</f>
        <v>0</v>
      </c>
      <c r="E291" s="336"/>
      <c r="F291" s="306">
        <f>E291</f>
        <v>0</v>
      </c>
      <c r="H291" s="460" t="s">
        <v>114</v>
      </c>
      <c r="I291" s="306">
        <f>D292</f>
        <v>0</v>
      </c>
      <c r="J291" s="314">
        <v>6</v>
      </c>
      <c r="K291" s="306">
        <f t="shared" si="36"/>
        <v>0</v>
      </c>
      <c r="L291" s="313" t="e">
        <f t="shared" si="37"/>
        <v>#DIV/0!</v>
      </c>
      <c r="M291" s="292"/>
      <c r="N291" s="460" t="s">
        <v>114</v>
      </c>
      <c r="O291" s="306">
        <f>F292</f>
        <v>0</v>
      </c>
      <c r="P291" s="312">
        <v>6</v>
      </c>
      <c r="Q291" s="306">
        <f t="shared" si="38"/>
        <v>0</v>
      </c>
      <c r="R291" s="313" t="e">
        <f t="shared" si="39"/>
        <v>#DIV/0!</v>
      </c>
    </row>
    <row r="292" spans="1:18" ht="12.75">
      <c r="A292" s="456" t="s">
        <v>114</v>
      </c>
      <c r="B292" s="304" t="s">
        <v>107</v>
      </c>
      <c r="C292" s="336"/>
      <c r="D292" s="306">
        <f>C292</f>
        <v>0</v>
      </c>
      <c r="E292" s="336"/>
      <c r="F292" s="306">
        <f>E292</f>
        <v>0</v>
      </c>
      <c r="H292" s="460" t="s">
        <v>106</v>
      </c>
      <c r="I292" s="306">
        <f>D293</f>
        <v>0</v>
      </c>
      <c r="J292" s="314">
        <v>2</v>
      </c>
      <c r="K292" s="306">
        <f t="shared" si="36"/>
        <v>0</v>
      </c>
      <c r="L292" s="313" t="e">
        <f t="shared" si="37"/>
        <v>#DIV/0!</v>
      </c>
      <c r="M292" s="292"/>
      <c r="N292" s="460" t="s">
        <v>106</v>
      </c>
      <c r="O292" s="306">
        <f>F293</f>
        <v>0</v>
      </c>
      <c r="P292" s="312">
        <v>2</v>
      </c>
      <c r="Q292" s="306">
        <f t="shared" si="38"/>
        <v>0</v>
      </c>
      <c r="R292" s="313" t="e">
        <f t="shared" si="39"/>
        <v>#DIV/0!</v>
      </c>
    </row>
    <row r="293" spans="1:18" ht="12.75">
      <c r="A293" s="456" t="s">
        <v>106</v>
      </c>
      <c r="B293" s="304" t="s">
        <v>107</v>
      </c>
      <c r="C293" s="336"/>
      <c r="D293" s="306">
        <f>C293</f>
        <v>0</v>
      </c>
      <c r="E293" s="336"/>
      <c r="F293" s="306">
        <f>E293</f>
        <v>0</v>
      </c>
      <c r="H293" s="461" t="s">
        <v>119</v>
      </c>
      <c r="I293" s="306">
        <f>D294+D296</f>
        <v>0</v>
      </c>
      <c r="J293" s="314">
        <v>1</v>
      </c>
      <c r="K293" s="306">
        <f t="shared" si="36"/>
        <v>0</v>
      </c>
      <c r="L293" s="313" t="e">
        <f t="shared" si="37"/>
        <v>#DIV/0!</v>
      </c>
      <c r="M293" s="292"/>
      <c r="N293" s="461" t="s">
        <v>119</v>
      </c>
      <c r="O293" s="306">
        <f>F294+F296</f>
        <v>0</v>
      </c>
      <c r="P293" s="312">
        <v>1</v>
      </c>
      <c r="Q293" s="306">
        <f t="shared" si="38"/>
        <v>0</v>
      </c>
      <c r="R293" s="313" t="e">
        <f t="shared" si="39"/>
        <v>#DIV/0!</v>
      </c>
    </row>
    <row r="294" spans="1:18" ht="12.75">
      <c r="A294" s="455" t="s">
        <v>117</v>
      </c>
      <c r="B294" s="304" t="s">
        <v>118</v>
      </c>
      <c r="C294" s="336"/>
      <c r="D294" s="306">
        <f>C294/4</f>
        <v>0</v>
      </c>
      <c r="E294" s="336"/>
      <c r="F294" s="306">
        <f>E294/4</f>
        <v>0</v>
      </c>
      <c r="H294" s="461" t="s">
        <v>121</v>
      </c>
      <c r="I294" s="306">
        <f>D295</f>
        <v>0</v>
      </c>
      <c r="J294" s="314">
        <v>0.8</v>
      </c>
      <c r="K294" s="306">
        <f t="shared" si="36"/>
        <v>0</v>
      </c>
      <c r="L294" s="313" t="e">
        <f t="shared" si="37"/>
        <v>#DIV/0!</v>
      </c>
      <c r="M294" s="292"/>
      <c r="N294" s="461" t="s">
        <v>121</v>
      </c>
      <c r="O294" s="306">
        <f>F295</f>
        <v>0</v>
      </c>
      <c r="P294" s="312">
        <v>0.8</v>
      </c>
      <c r="Q294" s="306">
        <f t="shared" si="38"/>
        <v>0</v>
      </c>
      <c r="R294" s="313" t="e">
        <f t="shared" si="39"/>
        <v>#DIV/0!</v>
      </c>
    </row>
    <row r="295" spans="1:18" ht="12.75">
      <c r="A295" s="455" t="s">
        <v>117</v>
      </c>
      <c r="B295" s="304" t="s">
        <v>120</v>
      </c>
      <c r="C295" s="336"/>
      <c r="D295" s="306">
        <f>C295/5</f>
        <v>0</v>
      </c>
      <c r="E295" s="336"/>
      <c r="F295" s="306">
        <f>E295/5</f>
        <v>0</v>
      </c>
      <c r="H295" s="461" t="s">
        <v>135</v>
      </c>
      <c r="I295" s="306">
        <f>D297</f>
        <v>0</v>
      </c>
      <c r="J295" s="314">
        <v>1</v>
      </c>
      <c r="K295" s="306">
        <f t="shared" si="36"/>
        <v>0</v>
      </c>
      <c r="L295" s="313" t="e">
        <f t="shared" si="37"/>
        <v>#DIV/0!</v>
      </c>
      <c r="M295" s="292"/>
      <c r="N295" s="461" t="s">
        <v>135</v>
      </c>
      <c r="O295" s="306">
        <f>F297</f>
        <v>0</v>
      </c>
      <c r="P295" s="312">
        <v>1</v>
      </c>
      <c r="Q295" s="306">
        <f t="shared" si="38"/>
        <v>0</v>
      </c>
      <c r="R295" s="313" t="e">
        <f t="shared" si="39"/>
        <v>#DIV/0!</v>
      </c>
    </row>
    <row r="296" spans="1:18" ht="12.75">
      <c r="A296" s="455" t="s">
        <v>117</v>
      </c>
      <c r="B296" s="304" t="s">
        <v>122</v>
      </c>
      <c r="C296" s="336"/>
      <c r="D296" s="306">
        <f>C296/2</f>
        <v>0</v>
      </c>
      <c r="E296" s="336"/>
      <c r="F296" s="306">
        <f>E296/2</f>
        <v>0</v>
      </c>
      <c r="H296" s="461" t="s">
        <v>130</v>
      </c>
      <c r="I296" s="306">
        <f>D298+D299</f>
        <v>0</v>
      </c>
      <c r="J296" s="314">
        <v>2</v>
      </c>
      <c r="K296" s="306">
        <f t="shared" si="36"/>
        <v>0</v>
      </c>
      <c r="L296" s="313" t="e">
        <f t="shared" si="37"/>
        <v>#DIV/0!</v>
      </c>
      <c r="M296" s="292"/>
      <c r="N296" s="461" t="s">
        <v>130</v>
      </c>
      <c r="O296" s="306">
        <f>F298+F299</f>
        <v>0</v>
      </c>
      <c r="P296" s="312">
        <v>2</v>
      </c>
      <c r="Q296" s="306">
        <f t="shared" si="38"/>
        <v>0</v>
      </c>
      <c r="R296" s="313" t="e">
        <f t="shared" si="39"/>
        <v>#DIV/0!</v>
      </c>
    </row>
    <row r="297" spans="1:18" ht="12.75">
      <c r="A297" s="455" t="s">
        <v>135</v>
      </c>
      <c r="B297" s="304" t="s">
        <v>107</v>
      </c>
      <c r="C297" s="336"/>
      <c r="D297" s="306">
        <f>C297</f>
        <v>0</v>
      </c>
      <c r="E297" s="336"/>
      <c r="F297" s="306">
        <f>E297</f>
        <v>0</v>
      </c>
      <c r="H297" s="461" t="s">
        <v>123</v>
      </c>
      <c r="I297" s="306">
        <f>D302+D303</f>
        <v>0</v>
      </c>
      <c r="J297" s="314">
        <v>0.5</v>
      </c>
      <c r="K297" s="306">
        <f t="shared" si="36"/>
        <v>0</v>
      </c>
      <c r="L297" s="313" t="e">
        <f t="shared" si="37"/>
        <v>#DIV/0!</v>
      </c>
      <c r="M297" s="292"/>
      <c r="N297" s="461" t="s">
        <v>123</v>
      </c>
      <c r="O297" s="306">
        <f>F302+F303</f>
        <v>0</v>
      </c>
      <c r="P297" s="312">
        <v>0.5</v>
      </c>
      <c r="Q297" s="306">
        <f t="shared" si="38"/>
        <v>0</v>
      </c>
      <c r="R297" s="313" t="e">
        <f t="shared" si="39"/>
        <v>#DIV/0!</v>
      </c>
    </row>
    <row r="298" spans="1:18" ht="12.75">
      <c r="A298" s="455" t="s">
        <v>130</v>
      </c>
      <c r="B298" s="304" t="s">
        <v>125</v>
      </c>
      <c r="C298" s="336"/>
      <c r="D298" s="306">
        <f>C298/4</f>
        <v>0</v>
      </c>
      <c r="E298" s="336"/>
      <c r="F298" s="306">
        <f>E298/4</f>
        <v>0</v>
      </c>
      <c r="H298" s="461" t="s">
        <v>126</v>
      </c>
      <c r="I298" s="306">
        <f>D300+D301</f>
        <v>0</v>
      </c>
      <c r="J298" s="314">
        <v>0.5</v>
      </c>
      <c r="K298" s="306">
        <f t="shared" si="36"/>
        <v>0</v>
      </c>
      <c r="L298" s="313" t="e">
        <f t="shared" si="37"/>
        <v>#DIV/0!</v>
      </c>
      <c r="M298" s="292"/>
      <c r="N298" s="461" t="s">
        <v>126</v>
      </c>
      <c r="O298" s="306">
        <f>F300+F301</f>
        <v>0</v>
      </c>
      <c r="P298" s="312">
        <v>0.5</v>
      </c>
      <c r="Q298" s="306">
        <f t="shared" si="38"/>
        <v>0</v>
      </c>
      <c r="R298" s="313" t="e">
        <f t="shared" si="39"/>
        <v>#DIV/0!</v>
      </c>
    </row>
    <row r="299" spans="1:18" ht="12.75">
      <c r="A299" s="455" t="s">
        <v>130</v>
      </c>
      <c r="B299" s="304" t="s">
        <v>127</v>
      </c>
      <c r="C299" s="336"/>
      <c r="D299" s="306">
        <f>C299/2</f>
        <v>0</v>
      </c>
      <c r="E299" s="336"/>
      <c r="F299" s="306">
        <f>E299/2</f>
        <v>0</v>
      </c>
      <c r="H299" s="461" t="s">
        <v>165</v>
      </c>
      <c r="I299" s="306">
        <f>D305</f>
        <v>0</v>
      </c>
      <c r="J299" s="314">
        <v>1.2</v>
      </c>
      <c r="K299" s="306">
        <f t="shared" si="36"/>
        <v>0</v>
      </c>
      <c r="L299" s="313" t="e">
        <f t="shared" si="37"/>
        <v>#DIV/0!</v>
      </c>
      <c r="M299" s="292"/>
      <c r="N299" s="461" t="s">
        <v>165</v>
      </c>
      <c r="O299" s="306">
        <f>F305</f>
        <v>0</v>
      </c>
      <c r="P299" s="312">
        <v>1.2</v>
      </c>
      <c r="Q299" s="306">
        <f t="shared" si="38"/>
        <v>0</v>
      </c>
      <c r="R299" s="313" t="e">
        <f t="shared" si="39"/>
        <v>#DIV/0!</v>
      </c>
    </row>
    <row r="300" spans="1:18" ht="12.75">
      <c r="A300" s="455" t="s">
        <v>124</v>
      </c>
      <c r="B300" s="304" t="s">
        <v>125</v>
      </c>
      <c r="C300" s="336"/>
      <c r="D300" s="306">
        <f>C300/4</f>
        <v>0</v>
      </c>
      <c r="E300" s="336"/>
      <c r="F300" s="306">
        <f>E300/4</f>
        <v>0</v>
      </c>
      <c r="H300" s="461" t="s">
        <v>166</v>
      </c>
      <c r="I300" s="306">
        <f>D304</f>
        <v>0</v>
      </c>
      <c r="J300" s="314">
        <v>1.2</v>
      </c>
      <c r="K300" s="306">
        <f t="shared" si="36"/>
        <v>0</v>
      </c>
      <c r="L300" s="313" t="e">
        <f t="shared" si="37"/>
        <v>#DIV/0!</v>
      </c>
      <c r="M300" s="292"/>
      <c r="N300" s="461" t="s">
        <v>166</v>
      </c>
      <c r="O300" s="306">
        <f>F304</f>
        <v>0</v>
      </c>
      <c r="P300" s="312">
        <v>1.2</v>
      </c>
      <c r="Q300" s="306">
        <f t="shared" si="38"/>
        <v>0</v>
      </c>
      <c r="R300" s="313" t="e">
        <f t="shared" si="39"/>
        <v>#DIV/0!</v>
      </c>
    </row>
    <row r="301" spans="1:18" ht="12.75">
      <c r="A301" s="455" t="s">
        <v>124</v>
      </c>
      <c r="B301" s="304" t="s">
        <v>127</v>
      </c>
      <c r="C301" s="336"/>
      <c r="D301" s="306">
        <f>C301/2</f>
        <v>0</v>
      </c>
      <c r="E301" s="336"/>
      <c r="F301" s="306">
        <f>E301/2</f>
        <v>0</v>
      </c>
      <c r="H301" s="461" t="s">
        <v>133</v>
      </c>
      <c r="I301" s="306">
        <f>D306+D307</f>
        <v>0</v>
      </c>
      <c r="J301" s="314">
        <v>3</v>
      </c>
      <c r="K301" s="306">
        <f t="shared" si="36"/>
        <v>0</v>
      </c>
      <c r="L301" s="313" t="e">
        <f t="shared" si="37"/>
        <v>#DIV/0!</v>
      </c>
      <c r="M301" s="292"/>
      <c r="N301" s="461" t="s">
        <v>133</v>
      </c>
      <c r="O301" s="306">
        <f>F306+F307</f>
        <v>0</v>
      </c>
      <c r="P301" s="312">
        <v>3</v>
      </c>
      <c r="Q301" s="306">
        <f t="shared" si="38"/>
        <v>0</v>
      </c>
      <c r="R301" s="313" t="e">
        <f t="shared" si="39"/>
        <v>#DIV/0!</v>
      </c>
    </row>
    <row r="302" spans="1:18" ht="12.75">
      <c r="A302" s="455" t="s">
        <v>124</v>
      </c>
      <c r="B302" s="304" t="s">
        <v>118</v>
      </c>
      <c r="C302" s="336"/>
      <c r="D302" s="306">
        <f>C302/4</f>
        <v>0</v>
      </c>
      <c r="E302" s="336"/>
      <c r="F302" s="306">
        <f>E302/4</f>
        <v>0</v>
      </c>
      <c r="H302" s="461" t="s">
        <v>167</v>
      </c>
      <c r="I302" s="306">
        <f>D309</f>
        <v>0</v>
      </c>
      <c r="J302" s="314">
        <v>0.4</v>
      </c>
      <c r="K302" s="306">
        <f t="shared" si="36"/>
        <v>0</v>
      </c>
      <c r="L302" s="313" t="e">
        <f t="shared" si="37"/>
        <v>#DIV/0!</v>
      </c>
      <c r="M302" s="292"/>
      <c r="N302" s="461" t="s">
        <v>167</v>
      </c>
      <c r="O302" s="306">
        <f>F309</f>
        <v>0</v>
      </c>
      <c r="P302" s="312">
        <v>0.4</v>
      </c>
      <c r="Q302" s="306">
        <f t="shared" si="38"/>
        <v>0</v>
      </c>
      <c r="R302" s="313" t="e">
        <f t="shared" si="39"/>
        <v>#DIV/0!</v>
      </c>
    </row>
    <row r="303" spans="1:18" ht="12.75">
      <c r="A303" s="455" t="s">
        <v>124</v>
      </c>
      <c r="B303" s="304" t="s">
        <v>122</v>
      </c>
      <c r="C303" s="336"/>
      <c r="D303" s="306">
        <f>C303/2</f>
        <v>0</v>
      </c>
      <c r="E303" s="336"/>
      <c r="F303" s="306">
        <f>E303/2</f>
        <v>0</v>
      </c>
      <c r="H303" s="461" t="s">
        <v>168</v>
      </c>
      <c r="I303" s="306">
        <f>D308</f>
        <v>0</v>
      </c>
      <c r="J303" s="314">
        <v>0.4</v>
      </c>
      <c r="K303" s="306">
        <f t="shared" si="36"/>
        <v>0</v>
      </c>
      <c r="L303" s="313" t="e">
        <f t="shared" si="37"/>
        <v>#DIV/0!</v>
      </c>
      <c r="M303" s="292"/>
      <c r="N303" s="461" t="s">
        <v>168</v>
      </c>
      <c r="O303" s="306">
        <f>F308</f>
        <v>0</v>
      </c>
      <c r="P303" s="312">
        <v>0.4</v>
      </c>
      <c r="Q303" s="306">
        <f t="shared" si="38"/>
        <v>0</v>
      </c>
      <c r="R303" s="313" t="e">
        <f t="shared" si="39"/>
        <v>#DIV/0!</v>
      </c>
    </row>
    <row r="304" spans="1:18" ht="12.75">
      <c r="A304" s="455" t="s">
        <v>159</v>
      </c>
      <c r="B304" s="304" t="s">
        <v>161</v>
      </c>
      <c r="C304" s="336"/>
      <c r="D304" s="306">
        <f>C304/1.67</f>
        <v>0</v>
      </c>
      <c r="E304" s="336"/>
      <c r="F304" s="306">
        <f>E304/1.67</f>
        <v>0</v>
      </c>
      <c r="H304" s="461" t="s">
        <v>128</v>
      </c>
      <c r="I304" s="306">
        <f>D310+D311</f>
        <v>0</v>
      </c>
      <c r="J304" s="314">
        <v>12</v>
      </c>
      <c r="K304" s="306">
        <f t="shared" si="36"/>
        <v>0</v>
      </c>
      <c r="L304" s="313" t="e">
        <f t="shared" si="37"/>
        <v>#DIV/0!</v>
      </c>
      <c r="M304" s="292"/>
      <c r="N304" s="461" t="s">
        <v>128</v>
      </c>
      <c r="O304" s="306">
        <f>F310+F311</f>
        <v>0</v>
      </c>
      <c r="P304" s="312">
        <v>12</v>
      </c>
      <c r="Q304" s="306">
        <f t="shared" si="38"/>
        <v>0</v>
      </c>
      <c r="R304" s="313" t="e">
        <f t="shared" si="39"/>
        <v>#DIV/0!</v>
      </c>
    </row>
    <row r="305" spans="1:18" ht="12.75">
      <c r="A305" s="455" t="s">
        <v>159</v>
      </c>
      <c r="B305" s="304" t="s">
        <v>160</v>
      </c>
      <c r="C305" s="336"/>
      <c r="D305" s="306">
        <f>C305/1.67</f>
        <v>0</v>
      </c>
      <c r="E305" s="336"/>
      <c r="F305" s="306">
        <f>E305/1.67</f>
        <v>0</v>
      </c>
      <c r="H305" s="461" t="s">
        <v>141</v>
      </c>
      <c r="I305" s="306">
        <f>D312</f>
        <v>0</v>
      </c>
      <c r="J305" s="314">
        <v>0.2</v>
      </c>
      <c r="K305" s="306">
        <f t="shared" si="36"/>
        <v>0</v>
      </c>
      <c r="L305" s="313" t="e">
        <f t="shared" si="37"/>
        <v>#DIV/0!</v>
      </c>
      <c r="M305" s="292"/>
      <c r="N305" s="461" t="s">
        <v>141</v>
      </c>
      <c r="O305" s="306">
        <f>F312</f>
        <v>0</v>
      </c>
      <c r="P305" s="312">
        <v>0.2</v>
      </c>
      <c r="Q305" s="306">
        <f t="shared" si="38"/>
        <v>0</v>
      </c>
      <c r="R305" s="313" t="e">
        <f t="shared" si="39"/>
        <v>#DIV/0!</v>
      </c>
    </row>
    <row r="306" spans="1:18" ht="12.75">
      <c r="A306" s="455" t="s">
        <v>133</v>
      </c>
      <c r="B306" s="304" t="s">
        <v>127</v>
      </c>
      <c r="C306" s="336"/>
      <c r="D306" s="306">
        <f>C306/2</f>
        <v>0</v>
      </c>
      <c r="E306" s="336"/>
      <c r="F306" s="306">
        <f>E306/2</f>
        <v>0</v>
      </c>
      <c r="H306" s="461" t="s">
        <v>142</v>
      </c>
      <c r="I306" s="306">
        <f>D313+D314</f>
        <v>0</v>
      </c>
      <c r="J306" s="314">
        <v>0.3</v>
      </c>
      <c r="K306" s="306">
        <f t="shared" si="36"/>
        <v>0</v>
      </c>
      <c r="L306" s="313" t="e">
        <f t="shared" si="37"/>
        <v>#DIV/0!</v>
      </c>
      <c r="M306" s="292"/>
      <c r="N306" s="461" t="s">
        <v>142</v>
      </c>
      <c r="O306" s="306">
        <f>F313+F314</f>
        <v>0</v>
      </c>
      <c r="P306" s="312">
        <v>0.3</v>
      </c>
      <c r="Q306" s="306">
        <f t="shared" si="38"/>
        <v>0</v>
      </c>
      <c r="R306" s="313" t="e">
        <f t="shared" si="39"/>
        <v>#DIV/0!</v>
      </c>
    </row>
    <row r="307" spans="1:18" ht="12.75">
      <c r="A307" s="455" t="s">
        <v>133</v>
      </c>
      <c r="B307" s="304" t="s">
        <v>107</v>
      </c>
      <c r="C307" s="336"/>
      <c r="D307" s="306">
        <f>C307</f>
        <v>0</v>
      </c>
      <c r="E307" s="336"/>
      <c r="F307" s="306">
        <f>E307</f>
        <v>0</v>
      </c>
      <c r="H307" s="461" t="s">
        <v>140</v>
      </c>
      <c r="I307" s="306">
        <f>D315+D316</f>
        <v>0</v>
      </c>
      <c r="J307" s="314">
        <v>0.4</v>
      </c>
      <c r="K307" s="306">
        <f t="shared" si="36"/>
        <v>0</v>
      </c>
      <c r="L307" s="313" t="e">
        <f t="shared" si="37"/>
        <v>#DIV/0!</v>
      </c>
      <c r="M307" s="292"/>
      <c r="N307" s="461" t="s">
        <v>140</v>
      </c>
      <c r="O307" s="306">
        <f>F315+F316</f>
        <v>0</v>
      </c>
      <c r="P307" s="312">
        <v>0.4</v>
      </c>
      <c r="Q307" s="306">
        <f t="shared" si="38"/>
        <v>0</v>
      </c>
      <c r="R307" s="313" t="e">
        <f t="shared" si="39"/>
        <v>#DIV/0!</v>
      </c>
    </row>
    <row r="308" spans="1:18" ht="12.75">
      <c r="A308" s="455" t="s">
        <v>162</v>
      </c>
      <c r="B308" s="304" t="s">
        <v>164</v>
      </c>
      <c r="C308" s="336"/>
      <c r="D308" s="306">
        <f>C308/2.5</f>
        <v>0</v>
      </c>
      <c r="E308" s="336"/>
      <c r="F308" s="306">
        <f>E308/2.5</f>
        <v>0</v>
      </c>
      <c r="H308" s="461" t="s">
        <v>138</v>
      </c>
      <c r="I308" s="306">
        <f>D317+D318</f>
        <v>0</v>
      </c>
      <c r="J308" s="314">
        <v>2</v>
      </c>
      <c r="K308" s="306">
        <f t="shared" si="36"/>
        <v>0</v>
      </c>
      <c r="L308" s="313" t="e">
        <f t="shared" si="37"/>
        <v>#DIV/0!</v>
      </c>
      <c r="M308" s="292"/>
      <c r="N308" s="461" t="s">
        <v>138</v>
      </c>
      <c r="O308" s="306">
        <f>F317+F318</f>
        <v>0</v>
      </c>
      <c r="P308" s="312">
        <v>2</v>
      </c>
      <c r="Q308" s="306">
        <f t="shared" si="38"/>
        <v>0</v>
      </c>
      <c r="R308" s="313" t="e">
        <f t="shared" si="39"/>
        <v>#DIV/0!</v>
      </c>
    </row>
    <row r="309" spans="1:18" ht="12.75">
      <c r="A309" s="455" t="s">
        <v>162</v>
      </c>
      <c r="B309" s="304" t="s">
        <v>163</v>
      </c>
      <c r="C309" s="336"/>
      <c r="D309" s="306">
        <f>C309/2.5</f>
        <v>0</v>
      </c>
      <c r="E309" s="336"/>
      <c r="F309" s="306">
        <f>E309/2.5</f>
        <v>0</v>
      </c>
      <c r="H309" s="393" t="s">
        <v>293</v>
      </c>
      <c r="I309" s="393">
        <f>D319</f>
        <v>0</v>
      </c>
      <c r="J309" s="393">
        <v>0.5</v>
      </c>
      <c r="K309" s="306">
        <f aca="true" t="shared" si="40" ref="K309:K317">I309/J309</f>
        <v>0</v>
      </c>
      <c r="L309" s="313" t="e">
        <f t="shared" si="37"/>
        <v>#DIV/0!</v>
      </c>
      <c r="M309" s="394"/>
      <c r="N309" s="393" t="s">
        <v>293</v>
      </c>
      <c r="O309" s="393">
        <f>F319</f>
        <v>0</v>
      </c>
      <c r="P309" s="393">
        <v>0.5</v>
      </c>
      <c r="Q309" s="306">
        <f aca="true" t="shared" si="41" ref="Q309:Q317">O309/P309</f>
        <v>0</v>
      </c>
      <c r="R309" s="313" t="e">
        <f t="shared" si="39"/>
        <v>#DIV/0!</v>
      </c>
    </row>
    <row r="310" spans="1:18" ht="12.75">
      <c r="A310" s="455" t="s">
        <v>131</v>
      </c>
      <c r="B310" s="304" t="s">
        <v>132</v>
      </c>
      <c r="C310" s="336"/>
      <c r="D310" s="306">
        <f>C310*4</f>
        <v>0</v>
      </c>
      <c r="E310" s="336"/>
      <c r="F310" s="306">
        <f>E310*4</f>
        <v>0</v>
      </c>
      <c r="H310" s="393" t="s">
        <v>294</v>
      </c>
      <c r="I310" s="393">
        <f>D320</f>
        <v>0</v>
      </c>
      <c r="J310" s="393">
        <v>0.1</v>
      </c>
      <c r="K310" s="306">
        <f t="shared" si="40"/>
        <v>0</v>
      </c>
      <c r="L310" s="313" t="e">
        <f t="shared" si="37"/>
        <v>#DIV/0!</v>
      </c>
      <c r="M310" s="394"/>
      <c r="N310" s="393" t="s">
        <v>294</v>
      </c>
      <c r="O310" s="393">
        <f>F320</f>
        <v>0</v>
      </c>
      <c r="P310" s="393">
        <v>0.1</v>
      </c>
      <c r="Q310" s="306">
        <f t="shared" si="41"/>
        <v>0</v>
      </c>
      <c r="R310" s="313" t="e">
        <f t="shared" si="39"/>
        <v>#DIV/0!</v>
      </c>
    </row>
    <row r="311" spans="1:18" ht="12.75">
      <c r="A311" s="455" t="s">
        <v>131</v>
      </c>
      <c r="B311" s="304" t="s">
        <v>134</v>
      </c>
      <c r="C311" s="336"/>
      <c r="D311" s="306">
        <f>C311*2</f>
        <v>0</v>
      </c>
      <c r="E311" s="336"/>
      <c r="F311" s="306">
        <f>E311*2</f>
        <v>0</v>
      </c>
      <c r="H311" s="460" t="s">
        <v>257</v>
      </c>
      <c r="I311" s="306">
        <f>D321</f>
        <v>0</v>
      </c>
      <c r="J311" s="306">
        <v>0.04</v>
      </c>
      <c r="K311" s="306">
        <f t="shared" si="40"/>
        <v>0</v>
      </c>
      <c r="L311" s="313" t="e">
        <f t="shared" si="37"/>
        <v>#DIV/0!</v>
      </c>
      <c r="M311" s="292"/>
      <c r="N311" s="393" t="s">
        <v>257</v>
      </c>
      <c r="O311" s="306">
        <f>F321</f>
        <v>0</v>
      </c>
      <c r="P311" s="306">
        <v>0.04</v>
      </c>
      <c r="Q311" s="306">
        <f t="shared" si="41"/>
        <v>0</v>
      </c>
      <c r="R311" s="313" t="e">
        <f t="shared" si="39"/>
        <v>#DIV/0!</v>
      </c>
    </row>
    <row r="312" spans="1:18" ht="12.75">
      <c r="A312" s="455" t="s">
        <v>141</v>
      </c>
      <c r="B312" s="304" t="s">
        <v>145</v>
      </c>
      <c r="C312" s="336"/>
      <c r="D312" s="306">
        <f>C312/20</f>
        <v>0</v>
      </c>
      <c r="E312" s="336"/>
      <c r="F312" s="306">
        <f>E312/20</f>
        <v>0</v>
      </c>
      <c r="H312" s="460" t="s">
        <v>258</v>
      </c>
      <c r="I312" s="306">
        <f>D322</f>
        <v>0</v>
      </c>
      <c r="J312" s="306">
        <v>0.21</v>
      </c>
      <c r="K312" s="306">
        <f t="shared" si="40"/>
        <v>0</v>
      </c>
      <c r="L312" s="313" t="e">
        <f t="shared" si="37"/>
        <v>#DIV/0!</v>
      </c>
      <c r="M312" s="292"/>
      <c r="N312" s="393" t="s">
        <v>258</v>
      </c>
      <c r="O312" s="306">
        <f>F322</f>
        <v>0</v>
      </c>
      <c r="P312" s="306">
        <v>0.21</v>
      </c>
      <c r="Q312" s="306">
        <f t="shared" si="41"/>
        <v>0</v>
      </c>
      <c r="R312" s="313" t="e">
        <f t="shared" si="39"/>
        <v>#DIV/0!</v>
      </c>
    </row>
    <row r="313" spans="1:18" ht="12.75">
      <c r="A313" s="455" t="s">
        <v>142</v>
      </c>
      <c r="B313" s="304" t="s">
        <v>261</v>
      </c>
      <c r="C313" s="305"/>
      <c r="D313" s="306">
        <f>C313/30</f>
        <v>0</v>
      </c>
      <c r="E313" s="311"/>
      <c r="F313" s="306">
        <f>E313/30</f>
        <v>0</v>
      </c>
      <c r="H313" s="460" t="s">
        <v>259</v>
      </c>
      <c r="I313" s="306">
        <f>D323</f>
        <v>0</v>
      </c>
      <c r="J313" s="306">
        <v>0.1</v>
      </c>
      <c r="K313" s="306">
        <f t="shared" si="40"/>
        <v>0</v>
      </c>
      <c r="L313" s="313" t="e">
        <f t="shared" si="37"/>
        <v>#DIV/0!</v>
      </c>
      <c r="M313" s="292"/>
      <c r="N313" s="393" t="s">
        <v>259</v>
      </c>
      <c r="O313" s="306">
        <f>F323</f>
        <v>0</v>
      </c>
      <c r="P313" s="306">
        <v>0.1</v>
      </c>
      <c r="Q313" s="306">
        <f t="shared" si="41"/>
        <v>0</v>
      </c>
      <c r="R313" s="313" t="e">
        <f t="shared" si="39"/>
        <v>#DIV/0!</v>
      </c>
    </row>
    <row r="314" spans="1:18" ht="12.75">
      <c r="A314" s="455" t="s">
        <v>142</v>
      </c>
      <c r="B314" s="304" t="s">
        <v>263</v>
      </c>
      <c r="C314" s="305"/>
      <c r="D314" s="306">
        <f>C314/6.67</f>
        <v>0</v>
      </c>
      <c r="E314" s="311"/>
      <c r="F314" s="306">
        <f>E314/6.67</f>
        <v>0</v>
      </c>
      <c r="H314" s="460" t="s">
        <v>260</v>
      </c>
      <c r="I314" s="306">
        <f>D324+D325</f>
        <v>0</v>
      </c>
      <c r="J314" s="306">
        <v>0.05</v>
      </c>
      <c r="K314" s="306">
        <f t="shared" si="40"/>
        <v>0</v>
      </c>
      <c r="L314" s="313" t="e">
        <f t="shared" si="37"/>
        <v>#DIV/0!</v>
      </c>
      <c r="M314" s="292"/>
      <c r="N314" s="393" t="s">
        <v>260</v>
      </c>
      <c r="O314" s="306">
        <f>F324+F325</f>
        <v>0</v>
      </c>
      <c r="P314" s="306">
        <v>0.05</v>
      </c>
      <c r="Q314" s="306">
        <f t="shared" si="41"/>
        <v>0</v>
      </c>
      <c r="R314" s="313" t="e">
        <f t="shared" si="39"/>
        <v>#DIV/0!</v>
      </c>
    </row>
    <row r="315" spans="1:18" ht="12.75">
      <c r="A315" s="455" t="s">
        <v>140</v>
      </c>
      <c r="B315" s="304" t="s">
        <v>120</v>
      </c>
      <c r="C315" s="305"/>
      <c r="D315" s="306">
        <f>C315/5</f>
        <v>0</v>
      </c>
      <c r="E315" s="311"/>
      <c r="F315" s="306">
        <f>E315/5</f>
        <v>0</v>
      </c>
      <c r="H315" s="460" t="s">
        <v>262</v>
      </c>
      <c r="I315" s="306">
        <f>D326</f>
        <v>0</v>
      </c>
      <c r="J315" s="306">
        <v>0.2</v>
      </c>
      <c r="K315" s="306">
        <f t="shared" si="40"/>
        <v>0</v>
      </c>
      <c r="L315" s="313" t="e">
        <f t="shared" si="37"/>
        <v>#DIV/0!</v>
      </c>
      <c r="M315" s="292"/>
      <c r="N315" s="393" t="s">
        <v>262</v>
      </c>
      <c r="O315" s="306">
        <f>F326</f>
        <v>0</v>
      </c>
      <c r="P315" s="306">
        <v>0.2</v>
      </c>
      <c r="Q315" s="306">
        <f t="shared" si="41"/>
        <v>0</v>
      </c>
      <c r="R315" s="313" t="e">
        <f t="shared" si="39"/>
        <v>#DIV/0!</v>
      </c>
    </row>
    <row r="316" spans="1:18" ht="12.75">
      <c r="A316" s="455" t="s">
        <v>140</v>
      </c>
      <c r="B316" s="304" t="s">
        <v>144</v>
      </c>
      <c r="C316" s="305"/>
      <c r="D316" s="306">
        <f>C316/2.5</f>
        <v>0</v>
      </c>
      <c r="E316" s="311"/>
      <c r="F316" s="306">
        <f>E316/2.5</f>
        <v>0</v>
      </c>
      <c r="H316" s="460" t="s">
        <v>264</v>
      </c>
      <c r="I316" s="306">
        <f>D327</f>
        <v>0</v>
      </c>
      <c r="J316" s="306">
        <v>0.1</v>
      </c>
      <c r="K316" s="306">
        <f t="shared" si="40"/>
        <v>0</v>
      </c>
      <c r="L316" s="313" t="e">
        <f t="shared" si="37"/>
        <v>#DIV/0!</v>
      </c>
      <c r="M316" s="292"/>
      <c r="N316" s="393" t="s">
        <v>264</v>
      </c>
      <c r="O316" s="306">
        <f>F327</f>
        <v>0</v>
      </c>
      <c r="P316" s="306">
        <v>0.1</v>
      </c>
      <c r="Q316" s="306">
        <f t="shared" si="41"/>
        <v>0</v>
      </c>
      <c r="R316" s="313" t="e">
        <f t="shared" si="39"/>
        <v>#DIV/0!</v>
      </c>
    </row>
    <row r="317" spans="1:18" ht="13.5" thickBot="1">
      <c r="A317" s="455" t="s">
        <v>138</v>
      </c>
      <c r="B317" s="304" t="s">
        <v>127</v>
      </c>
      <c r="C317" s="305"/>
      <c r="D317" s="306">
        <f>C317/2</f>
        <v>0</v>
      </c>
      <c r="E317" s="311"/>
      <c r="F317" s="306">
        <f>E317/2</f>
        <v>0</v>
      </c>
      <c r="H317" s="462" t="s">
        <v>265</v>
      </c>
      <c r="I317" s="316">
        <f>D328</f>
        <v>0</v>
      </c>
      <c r="J317" s="316">
        <v>0.4</v>
      </c>
      <c r="K317" s="316">
        <f t="shared" si="40"/>
        <v>0</v>
      </c>
      <c r="L317" s="333" t="e">
        <f t="shared" si="37"/>
        <v>#DIV/0!</v>
      </c>
      <c r="M317" s="292"/>
      <c r="N317" s="465" t="s">
        <v>265</v>
      </c>
      <c r="O317" s="316">
        <f>F328</f>
        <v>0</v>
      </c>
      <c r="P317" s="316">
        <v>0.4</v>
      </c>
      <c r="Q317" s="316">
        <f t="shared" si="41"/>
        <v>0</v>
      </c>
      <c r="R317" s="333" t="e">
        <f t="shared" si="39"/>
        <v>#DIV/0!</v>
      </c>
    </row>
    <row r="318" spans="1:6" ht="13.5" thickBot="1">
      <c r="A318" s="457" t="s">
        <v>138</v>
      </c>
      <c r="B318" s="320" t="s">
        <v>107</v>
      </c>
      <c r="C318" s="321"/>
      <c r="D318" s="322">
        <f>C318</f>
        <v>0</v>
      </c>
      <c r="E318" s="323"/>
      <c r="F318" s="322">
        <f>E318</f>
        <v>0</v>
      </c>
    </row>
    <row r="319" spans="1:17" ht="13.5" thickBot="1">
      <c r="A319" s="455" t="s">
        <v>293</v>
      </c>
      <c r="B319" s="392" t="s">
        <v>127</v>
      </c>
      <c r="C319" s="321"/>
      <c r="D319" s="322">
        <f>C319/2</f>
        <v>0</v>
      </c>
      <c r="E319" s="323"/>
      <c r="F319" s="322">
        <f>E319/2</f>
        <v>0</v>
      </c>
      <c r="J319" s="337" t="s">
        <v>143</v>
      </c>
      <c r="K319" s="319">
        <f>SUM('Plan2 - UTI'!I130:I133)</f>
        <v>0</v>
      </c>
      <c r="P319" s="337" t="s">
        <v>143</v>
      </c>
      <c r="Q319" s="319">
        <f>'Plan2 - UTI'!I134</f>
        <v>0</v>
      </c>
    </row>
    <row r="320" spans="1:6" ht="12.75">
      <c r="A320" s="455" t="s">
        <v>294</v>
      </c>
      <c r="B320" s="392" t="s">
        <v>295</v>
      </c>
      <c r="C320" s="321"/>
      <c r="D320" s="322">
        <f>C320/20</f>
        <v>0</v>
      </c>
      <c r="E320" s="323"/>
      <c r="F320" s="322">
        <f>E320/20</f>
        <v>0</v>
      </c>
    </row>
    <row r="321" spans="1:6" ht="12.75">
      <c r="A321" s="456" t="s">
        <v>257</v>
      </c>
      <c r="B321" s="304" t="s">
        <v>266</v>
      </c>
      <c r="C321" s="305"/>
      <c r="D321" s="306">
        <f>C321/20</f>
        <v>0</v>
      </c>
      <c r="E321" s="311"/>
      <c r="F321" s="306">
        <f>E321/20</f>
        <v>0</v>
      </c>
    </row>
    <row r="322" spans="1:6" ht="12.75">
      <c r="A322" s="456" t="s">
        <v>258</v>
      </c>
      <c r="B322" s="304" t="s">
        <v>266</v>
      </c>
      <c r="C322" s="305"/>
      <c r="D322" s="306">
        <f>C322/20</f>
        <v>0</v>
      </c>
      <c r="E322" s="311"/>
      <c r="F322" s="306">
        <f>E322/20</f>
        <v>0</v>
      </c>
    </row>
    <row r="323" spans="1:6" ht="12.75">
      <c r="A323" s="456" t="s">
        <v>259</v>
      </c>
      <c r="B323" s="304" t="s">
        <v>267</v>
      </c>
      <c r="C323" s="305"/>
      <c r="D323" s="306">
        <f>C323/10</f>
        <v>0</v>
      </c>
      <c r="E323" s="311"/>
      <c r="F323" s="306">
        <f>E323/10</f>
        <v>0</v>
      </c>
    </row>
    <row r="324" spans="1:6" ht="12.75">
      <c r="A324" s="456" t="s">
        <v>260</v>
      </c>
      <c r="B324" s="304" t="s">
        <v>266</v>
      </c>
      <c r="C324" s="305"/>
      <c r="D324" s="306">
        <f>C324/20</f>
        <v>0</v>
      </c>
      <c r="E324" s="311"/>
      <c r="F324" s="306">
        <f>E324/20</f>
        <v>0</v>
      </c>
    </row>
    <row r="325" spans="1:6" ht="12.75">
      <c r="A325" s="456" t="s">
        <v>260</v>
      </c>
      <c r="B325" s="304" t="s">
        <v>268</v>
      </c>
      <c r="C325" s="305"/>
      <c r="D325" s="306">
        <f>C325*0.07</f>
        <v>0</v>
      </c>
      <c r="E325" s="311"/>
      <c r="F325" s="306">
        <f>E325*0.07</f>
        <v>0</v>
      </c>
    </row>
    <row r="326" spans="1:17" ht="12.75">
      <c r="A326" s="456" t="s">
        <v>262</v>
      </c>
      <c r="B326" s="304" t="s">
        <v>269</v>
      </c>
      <c r="C326" s="305"/>
      <c r="D326" s="306">
        <f>C326/5</f>
        <v>0</v>
      </c>
      <c r="E326" s="311"/>
      <c r="F326" s="306">
        <f>E326/5</f>
        <v>0</v>
      </c>
      <c r="P326" s="337"/>
      <c r="Q326" s="289"/>
    </row>
    <row r="327" spans="1:6" ht="12.75">
      <c r="A327" s="456" t="s">
        <v>264</v>
      </c>
      <c r="B327" s="304" t="s">
        <v>267</v>
      </c>
      <c r="C327" s="305"/>
      <c r="D327" s="306">
        <f>C327/10</f>
        <v>0</v>
      </c>
      <c r="E327" s="311"/>
      <c r="F327" s="306">
        <f>E327/10</f>
        <v>0</v>
      </c>
    </row>
    <row r="328" spans="1:6" ht="13.5" thickBot="1">
      <c r="A328" s="458" t="s">
        <v>265</v>
      </c>
      <c r="B328" s="324" t="s">
        <v>270</v>
      </c>
      <c r="C328" s="325"/>
      <c r="D328" s="316">
        <f>C328/5</f>
        <v>0</v>
      </c>
      <c r="E328" s="326"/>
      <c r="F328" s="316">
        <f>E328/5</f>
        <v>0</v>
      </c>
    </row>
    <row r="329" ht="13.5" thickBot="1"/>
    <row r="330" spans="1:15" ht="13.5" thickBot="1">
      <c r="A330" s="626" t="s">
        <v>46</v>
      </c>
      <c r="C330" s="736" t="s">
        <v>98</v>
      </c>
      <c r="D330" s="737"/>
      <c r="E330" s="736" t="s">
        <v>99</v>
      </c>
      <c r="F330" s="737"/>
      <c r="H330" s="290" t="s">
        <v>98</v>
      </c>
      <c r="I330" s="291"/>
      <c r="M330" s="292"/>
      <c r="N330" s="290" t="s">
        <v>99</v>
      </c>
      <c r="O330" s="293"/>
    </row>
    <row r="331" spans="1:16" ht="13.5" thickBot="1">
      <c r="A331" s="334" t="s">
        <v>100</v>
      </c>
      <c r="B331" s="334" t="s">
        <v>101</v>
      </c>
      <c r="C331" s="334" t="s">
        <v>102</v>
      </c>
      <c r="D331" s="302" t="s">
        <v>103</v>
      </c>
      <c r="E331" s="334" t="s">
        <v>102</v>
      </c>
      <c r="F331" s="302" t="s">
        <v>103</v>
      </c>
      <c r="H331" s="626" t="s">
        <v>46</v>
      </c>
      <c r="I331" s="296" t="s">
        <v>104</v>
      </c>
      <c r="J331" s="293" t="s">
        <v>105</v>
      </c>
      <c r="M331" s="292"/>
      <c r="N331" s="626" t="s">
        <v>46</v>
      </c>
      <c r="O331" s="296" t="s">
        <v>104</v>
      </c>
      <c r="P331" s="293" t="s">
        <v>105</v>
      </c>
    </row>
    <row r="332" spans="1:18" ht="13.5" thickBot="1">
      <c r="A332" s="454" t="s">
        <v>136</v>
      </c>
      <c r="B332" s="297" t="s">
        <v>137</v>
      </c>
      <c r="C332" s="298"/>
      <c r="D332" s="299">
        <f>C332/2</f>
        <v>0</v>
      </c>
      <c r="E332" s="298"/>
      <c r="F332" s="299">
        <f>E332/2</f>
        <v>0</v>
      </c>
      <c r="H332" s="301" t="s">
        <v>108</v>
      </c>
      <c r="I332" s="302" t="s">
        <v>109</v>
      </c>
      <c r="J332" s="302" t="s">
        <v>110</v>
      </c>
      <c r="K332" s="303" t="s">
        <v>111</v>
      </c>
      <c r="L332" s="302" t="s">
        <v>112</v>
      </c>
      <c r="M332" s="292"/>
      <c r="N332" s="301" t="s">
        <v>108</v>
      </c>
      <c r="O332" s="302" t="s">
        <v>109</v>
      </c>
      <c r="P332" s="302" t="s">
        <v>110</v>
      </c>
      <c r="Q332" s="303" t="s">
        <v>111</v>
      </c>
      <c r="R332" s="302" t="s">
        <v>112</v>
      </c>
    </row>
    <row r="333" spans="1:18" ht="12.75">
      <c r="A333" s="455" t="s">
        <v>136</v>
      </c>
      <c r="B333" s="304" t="s">
        <v>139</v>
      </c>
      <c r="C333" s="305"/>
      <c r="D333" s="306">
        <f>C333</f>
        <v>0</v>
      </c>
      <c r="E333" s="305"/>
      <c r="F333" s="306">
        <f>E333</f>
        <v>0</v>
      </c>
      <c r="H333" s="459" t="s">
        <v>129</v>
      </c>
      <c r="I333" s="467">
        <f>D332+D333</f>
        <v>0</v>
      </c>
      <c r="J333" s="299">
        <v>4</v>
      </c>
      <c r="K333" s="299">
        <f aca="true" t="shared" si="42" ref="K333:K353">I333/J333</f>
        <v>0</v>
      </c>
      <c r="L333" s="309" t="e">
        <f aca="true" t="shared" si="43" ref="L333:L362">K333/K$364*1000</f>
        <v>#DIV/0!</v>
      </c>
      <c r="M333" s="292"/>
      <c r="N333" s="459" t="s">
        <v>129</v>
      </c>
      <c r="O333" s="467">
        <f>F332+F333</f>
        <v>0</v>
      </c>
      <c r="P333" s="308">
        <v>4</v>
      </c>
      <c r="Q333" s="299">
        <f aca="true" t="shared" si="44" ref="Q333:Q353">O333/P333</f>
        <v>0</v>
      </c>
      <c r="R333" s="309" t="e">
        <f aca="true" t="shared" si="45" ref="R333:R362">Q333/Q$364*1000</f>
        <v>#DIV/0!</v>
      </c>
    </row>
    <row r="334" spans="1:18" ht="12.75">
      <c r="A334" s="456" t="s">
        <v>115</v>
      </c>
      <c r="B334" s="304" t="s">
        <v>107</v>
      </c>
      <c r="C334" s="305"/>
      <c r="D334" s="306">
        <f>C334</f>
        <v>0</v>
      </c>
      <c r="E334" s="305"/>
      <c r="F334" s="306">
        <f>E334</f>
        <v>0</v>
      </c>
      <c r="H334" s="460" t="s">
        <v>115</v>
      </c>
      <c r="I334" s="393">
        <f>D334+D335</f>
        <v>0</v>
      </c>
      <c r="J334" s="306">
        <v>4</v>
      </c>
      <c r="K334" s="306">
        <f t="shared" si="42"/>
        <v>0</v>
      </c>
      <c r="L334" s="313" t="e">
        <f t="shared" si="43"/>
        <v>#DIV/0!</v>
      </c>
      <c r="M334" s="292"/>
      <c r="N334" s="460" t="s">
        <v>115</v>
      </c>
      <c r="O334" s="393">
        <f>F334+F335</f>
        <v>0</v>
      </c>
      <c r="P334" s="312">
        <v>4</v>
      </c>
      <c r="Q334" s="306">
        <f t="shared" si="44"/>
        <v>0</v>
      </c>
      <c r="R334" s="313" t="e">
        <f t="shared" si="45"/>
        <v>#DIV/0!</v>
      </c>
    </row>
    <row r="335" spans="1:18" ht="12.75">
      <c r="A335" s="456" t="s">
        <v>115</v>
      </c>
      <c r="B335" s="304" t="s">
        <v>116</v>
      </c>
      <c r="C335" s="305"/>
      <c r="D335" s="306">
        <f>C335*2</f>
        <v>0</v>
      </c>
      <c r="E335" s="305"/>
      <c r="F335" s="306">
        <f>E335*2</f>
        <v>0</v>
      </c>
      <c r="H335" s="460" t="s">
        <v>113</v>
      </c>
      <c r="I335" s="393">
        <f>D336</f>
        <v>0</v>
      </c>
      <c r="J335" s="306">
        <v>2</v>
      </c>
      <c r="K335" s="306">
        <f t="shared" si="42"/>
        <v>0</v>
      </c>
      <c r="L335" s="313" t="e">
        <f t="shared" si="43"/>
        <v>#DIV/0!</v>
      </c>
      <c r="M335" s="292"/>
      <c r="N335" s="460" t="s">
        <v>113</v>
      </c>
      <c r="O335" s="393">
        <f>F336</f>
        <v>0</v>
      </c>
      <c r="P335" s="312">
        <v>2</v>
      </c>
      <c r="Q335" s="306">
        <f t="shared" si="44"/>
        <v>0</v>
      </c>
      <c r="R335" s="313" t="e">
        <f t="shared" si="45"/>
        <v>#DIV/0!</v>
      </c>
    </row>
    <row r="336" spans="1:18" ht="12.75">
      <c r="A336" s="456" t="s">
        <v>113</v>
      </c>
      <c r="B336" s="304" t="s">
        <v>107</v>
      </c>
      <c r="C336" s="305"/>
      <c r="D336" s="306">
        <f>C336</f>
        <v>0</v>
      </c>
      <c r="E336" s="305"/>
      <c r="F336" s="306">
        <f>E336</f>
        <v>0</v>
      </c>
      <c r="H336" s="460" t="s">
        <v>114</v>
      </c>
      <c r="I336" s="393">
        <f>D337</f>
        <v>0</v>
      </c>
      <c r="J336" s="306">
        <v>6</v>
      </c>
      <c r="K336" s="306">
        <f t="shared" si="42"/>
        <v>0</v>
      </c>
      <c r="L336" s="313" t="e">
        <f t="shared" si="43"/>
        <v>#DIV/0!</v>
      </c>
      <c r="M336" s="292"/>
      <c r="N336" s="460" t="s">
        <v>114</v>
      </c>
      <c r="O336" s="393">
        <f>F337</f>
        <v>0</v>
      </c>
      <c r="P336" s="312">
        <v>6</v>
      </c>
      <c r="Q336" s="306">
        <f t="shared" si="44"/>
        <v>0</v>
      </c>
      <c r="R336" s="313" t="e">
        <f t="shared" si="45"/>
        <v>#DIV/0!</v>
      </c>
    </row>
    <row r="337" spans="1:18" ht="12.75">
      <c r="A337" s="456" t="s">
        <v>114</v>
      </c>
      <c r="B337" s="304" t="s">
        <v>107</v>
      </c>
      <c r="C337" s="305"/>
      <c r="D337" s="306">
        <f>C337</f>
        <v>0</v>
      </c>
      <c r="E337" s="305"/>
      <c r="F337" s="306">
        <f>E337</f>
        <v>0</v>
      </c>
      <c r="H337" s="460" t="s">
        <v>106</v>
      </c>
      <c r="I337" s="393">
        <f>D338</f>
        <v>0</v>
      </c>
      <c r="J337" s="306">
        <v>2</v>
      </c>
      <c r="K337" s="306">
        <f t="shared" si="42"/>
        <v>0</v>
      </c>
      <c r="L337" s="313" t="e">
        <f t="shared" si="43"/>
        <v>#DIV/0!</v>
      </c>
      <c r="M337" s="292"/>
      <c r="N337" s="460" t="s">
        <v>106</v>
      </c>
      <c r="O337" s="393">
        <f>F338</f>
        <v>0</v>
      </c>
      <c r="P337" s="312">
        <v>2</v>
      </c>
      <c r="Q337" s="306">
        <f t="shared" si="44"/>
        <v>0</v>
      </c>
      <c r="R337" s="313" t="e">
        <f t="shared" si="45"/>
        <v>#DIV/0!</v>
      </c>
    </row>
    <row r="338" spans="1:18" ht="12.75">
      <c r="A338" s="456" t="s">
        <v>106</v>
      </c>
      <c r="B338" s="304" t="s">
        <v>107</v>
      </c>
      <c r="C338" s="305"/>
      <c r="D338" s="306">
        <f>C338</f>
        <v>0</v>
      </c>
      <c r="E338" s="305"/>
      <c r="F338" s="306">
        <f>E338</f>
        <v>0</v>
      </c>
      <c r="H338" s="461" t="s">
        <v>119</v>
      </c>
      <c r="I338" s="393">
        <f>D339+D341</f>
        <v>0</v>
      </c>
      <c r="J338" s="306">
        <v>1</v>
      </c>
      <c r="K338" s="306">
        <f t="shared" si="42"/>
        <v>0</v>
      </c>
      <c r="L338" s="313" t="e">
        <f t="shared" si="43"/>
        <v>#DIV/0!</v>
      </c>
      <c r="M338" s="292"/>
      <c r="N338" s="461" t="s">
        <v>119</v>
      </c>
      <c r="O338" s="393">
        <f>F339+F341</f>
        <v>0</v>
      </c>
      <c r="P338" s="312">
        <v>1</v>
      </c>
      <c r="Q338" s="306">
        <f t="shared" si="44"/>
        <v>0</v>
      </c>
      <c r="R338" s="313" t="e">
        <f t="shared" si="45"/>
        <v>#DIV/0!</v>
      </c>
    </row>
    <row r="339" spans="1:18" ht="12.75">
      <c r="A339" s="455" t="s">
        <v>117</v>
      </c>
      <c r="B339" s="304" t="s">
        <v>118</v>
      </c>
      <c r="C339" s="305"/>
      <c r="D339" s="306">
        <f>C339/4</f>
        <v>0</v>
      </c>
      <c r="E339" s="305"/>
      <c r="F339" s="306">
        <f>E339/4</f>
        <v>0</v>
      </c>
      <c r="H339" s="461" t="s">
        <v>121</v>
      </c>
      <c r="I339" s="393">
        <f>D340</f>
        <v>0</v>
      </c>
      <c r="J339" s="306">
        <v>0.8</v>
      </c>
      <c r="K339" s="306">
        <f t="shared" si="42"/>
        <v>0</v>
      </c>
      <c r="L339" s="313" t="e">
        <f t="shared" si="43"/>
        <v>#DIV/0!</v>
      </c>
      <c r="M339" s="292"/>
      <c r="N339" s="461" t="s">
        <v>121</v>
      </c>
      <c r="O339" s="393">
        <f>F340</f>
        <v>0</v>
      </c>
      <c r="P339" s="312">
        <v>0.8</v>
      </c>
      <c r="Q339" s="306">
        <f t="shared" si="44"/>
        <v>0</v>
      </c>
      <c r="R339" s="313" t="e">
        <f t="shared" si="45"/>
        <v>#DIV/0!</v>
      </c>
    </row>
    <row r="340" spans="1:18" ht="12.75">
      <c r="A340" s="455" t="s">
        <v>117</v>
      </c>
      <c r="B340" s="304" t="s">
        <v>120</v>
      </c>
      <c r="C340" s="305"/>
      <c r="D340" s="306">
        <f>C340/5</f>
        <v>0</v>
      </c>
      <c r="E340" s="305"/>
      <c r="F340" s="306">
        <f>E340/5</f>
        <v>0</v>
      </c>
      <c r="H340" s="461" t="s">
        <v>135</v>
      </c>
      <c r="I340" s="393">
        <f>D342</f>
        <v>0</v>
      </c>
      <c r="J340" s="306">
        <v>1</v>
      </c>
      <c r="K340" s="306">
        <f t="shared" si="42"/>
        <v>0</v>
      </c>
      <c r="L340" s="313" t="e">
        <f t="shared" si="43"/>
        <v>#DIV/0!</v>
      </c>
      <c r="M340" s="292"/>
      <c r="N340" s="461" t="s">
        <v>135</v>
      </c>
      <c r="O340" s="393">
        <f>F342</f>
        <v>0</v>
      </c>
      <c r="P340" s="312">
        <v>1</v>
      </c>
      <c r="Q340" s="306">
        <f t="shared" si="44"/>
        <v>0</v>
      </c>
      <c r="R340" s="313" t="e">
        <f t="shared" si="45"/>
        <v>#DIV/0!</v>
      </c>
    </row>
    <row r="341" spans="1:18" ht="12.75">
      <c r="A341" s="455" t="s">
        <v>117</v>
      </c>
      <c r="B341" s="304" t="s">
        <v>122</v>
      </c>
      <c r="C341" s="305"/>
      <c r="D341" s="306">
        <f>C341/2</f>
        <v>0</v>
      </c>
      <c r="E341" s="305"/>
      <c r="F341" s="306">
        <f>E341/2</f>
        <v>0</v>
      </c>
      <c r="H341" s="461" t="s">
        <v>130</v>
      </c>
      <c r="I341" s="393">
        <f>D343+D344</f>
        <v>0</v>
      </c>
      <c r="J341" s="306">
        <v>2</v>
      </c>
      <c r="K341" s="306">
        <f t="shared" si="42"/>
        <v>0</v>
      </c>
      <c r="L341" s="313" t="e">
        <f t="shared" si="43"/>
        <v>#DIV/0!</v>
      </c>
      <c r="M341" s="292"/>
      <c r="N341" s="461" t="s">
        <v>130</v>
      </c>
      <c r="O341" s="393">
        <f>F343+F344</f>
        <v>0</v>
      </c>
      <c r="P341" s="312">
        <v>2</v>
      </c>
      <c r="Q341" s="306">
        <f t="shared" si="44"/>
        <v>0</v>
      </c>
      <c r="R341" s="313" t="e">
        <f t="shared" si="45"/>
        <v>#DIV/0!</v>
      </c>
    </row>
    <row r="342" spans="1:18" ht="12.75">
      <c r="A342" s="455" t="s">
        <v>135</v>
      </c>
      <c r="B342" s="304" t="s">
        <v>107</v>
      </c>
      <c r="C342" s="305"/>
      <c r="D342" s="306">
        <f>C342</f>
        <v>0</v>
      </c>
      <c r="E342" s="305"/>
      <c r="F342" s="306">
        <f>E342</f>
        <v>0</v>
      </c>
      <c r="H342" s="461" t="s">
        <v>123</v>
      </c>
      <c r="I342" s="393">
        <f>D347+D348</f>
        <v>0</v>
      </c>
      <c r="J342" s="306">
        <v>0.5</v>
      </c>
      <c r="K342" s="306">
        <f t="shared" si="42"/>
        <v>0</v>
      </c>
      <c r="L342" s="313" t="e">
        <f t="shared" si="43"/>
        <v>#DIV/0!</v>
      </c>
      <c r="M342" s="292"/>
      <c r="N342" s="461" t="s">
        <v>123</v>
      </c>
      <c r="O342" s="393">
        <f>F347+F348</f>
        <v>0</v>
      </c>
      <c r="P342" s="312">
        <v>0.5</v>
      </c>
      <c r="Q342" s="306">
        <f t="shared" si="44"/>
        <v>0</v>
      </c>
      <c r="R342" s="313" t="e">
        <f t="shared" si="45"/>
        <v>#DIV/0!</v>
      </c>
    </row>
    <row r="343" spans="1:18" ht="12.75">
      <c r="A343" s="455" t="s">
        <v>130</v>
      </c>
      <c r="B343" s="304" t="s">
        <v>125</v>
      </c>
      <c r="C343" s="305"/>
      <c r="D343" s="306">
        <f>C343/4</f>
        <v>0</v>
      </c>
      <c r="E343" s="305"/>
      <c r="F343" s="306">
        <f>E343/4</f>
        <v>0</v>
      </c>
      <c r="H343" s="461" t="s">
        <v>126</v>
      </c>
      <c r="I343" s="393">
        <f>D345+D346</f>
        <v>0</v>
      </c>
      <c r="J343" s="306">
        <v>0.5</v>
      </c>
      <c r="K343" s="306">
        <f t="shared" si="42"/>
        <v>0</v>
      </c>
      <c r="L343" s="313" t="e">
        <f t="shared" si="43"/>
        <v>#DIV/0!</v>
      </c>
      <c r="M343" s="292"/>
      <c r="N343" s="461" t="s">
        <v>126</v>
      </c>
      <c r="O343" s="393">
        <f>F345+F346</f>
        <v>0</v>
      </c>
      <c r="P343" s="312">
        <v>0.5</v>
      </c>
      <c r="Q343" s="306">
        <f t="shared" si="44"/>
        <v>0</v>
      </c>
      <c r="R343" s="313" t="e">
        <f t="shared" si="45"/>
        <v>#DIV/0!</v>
      </c>
    </row>
    <row r="344" spans="1:18" ht="12.75">
      <c r="A344" s="455" t="s">
        <v>130</v>
      </c>
      <c r="B344" s="304" t="s">
        <v>127</v>
      </c>
      <c r="C344" s="305"/>
      <c r="D344" s="306">
        <f>C344/2</f>
        <v>0</v>
      </c>
      <c r="E344" s="305"/>
      <c r="F344" s="306">
        <f>E344/2</f>
        <v>0</v>
      </c>
      <c r="H344" s="461" t="s">
        <v>165</v>
      </c>
      <c r="I344" s="393">
        <f>D350</f>
        <v>0</v>
      </c>
      <c r="J344" s="306">
        <v>1.2</v>
      </c>
      <c r="K344" s="306">
        <f t="shared" si="42"/>
        <v>0</v>
      </c>
      <c r="L344" s="313" t="e">
        <f t="shared" si="43"/>
        <v>#DIV/0!</v>
      </c>
      <c r="M344" s="292"/>
      <c r="N344" s="461" t="s">
        <v>165</v>
      </c>
      <c r="O344" s="393">
        <f>F350</f>
        <v>0</v>
      </c>
      <c r="P344" s="312">
        <v>1.2</v>
      </c>
      <c r="Q344" s="306">
        <f t="shared" si="44"/>
        <v>0</v>
      </c>
      <c r="R344" s="313" t="e">
        <f t="shared" si="45"/>
        <v>#DIV/0!</v>
      </c>
    </row>
    <row r="345" spans="1:18" ht="12.75">
      <c r="A345" s="455" t="s">
        <v>124</v>
      </c>
      <c r="B345" s="304" t="s">
        <v>125</v>
      </c>
      <c r="C345" s="305"/>
      <c r="D345" s="306">
        <f>C345/4</f>
        <v>0</v>
      </c>
      <c r="E345" s="305"/>
      <c r="F345" s="306">
        <f>E345/4</f>
        <v>0</v>
      </c>
      <c r="H345" s="461" t="s">
        <v>166</v>
      </c>
      <c r="I345" s="393">
        <f>D349</f>
        <v>0</v>
      </c>
      <c r="J345" s="306">
        <v>1.2</v>
      </c>
      <c r="K345" s="306">
        <f t="shared" si="42"/>
        <v>0</v>
      </c>
      <c r="L345" s="313" t="e">
        <f t="shared" si="43"/>
        <v>#DIV/0!</v>
      </c>
      <c r="M345" s="292"/>
      <c r="N345" s="461" t="s">
        <v>166</v>
      </c>
      <c r="O345" s="393">
        <f>F349</f>
        <v>0</v>
      </c>
      <c r="P345" s="312">
        <v>1.2</v>
      </c>
      <c r="Q345" s="306">
        <f t="shared" si="44"/>
        <v>0</v>
      </c>
      <c r="R345" s="313" t="e">
        <f t="shared" si="45"/>
        <v>#DIV/0!</v>
      </c>
    </row>
    <row r="346" spans="1:18" ht="12.75">
      <c r="A346" s="455" t="s">
        <v>124</v>
      </c>
      <c r="B346" s="304" t="s">
        <v>127</v>
      </c>
      <c r="C346" s="305"/>
      <c r="D346" s="306">
        <f>C346/2</f>
        <v>0</v>
      </c>
      <c r="E346" s="338"/>
      <c r="F346" s="306">
        <f>E346/2</f>
        <v>0</v>
      </c>
      <c r="H346" s="461" t="s">
        <v>133</v>
      </c>
      <c r="I346" s="393">
        <f>D351+D352</f>
        <v>0</v>
      </c>
      <c r="J346" s="306">
        <v>3</v>
      </c>
      <c r="K346" s="306">
        <f t="shared" si="42"/>
        <v>0</v>
      </c>
      <c r="L346" s="313" t="e">
        <f t="shared" si="43"/>
        <v>#DIV/0!</v>
      </c>
      <c r="M346" s="292"/>
      <c r="N346" s="461" t="s">
        <v>133</v>
      </c>
      <c r="O346" s="393">
        <f>F351+F352</f>
        <v>0</v>
      </c>
      <c r="P346" s="312">
        <v>3</v>
      </c>
      <c r="Q346" s="306">
        <f t="shared" si="44"/>
        <v>0</v>
      </c>
      <c r="R346" s="313" t="e">
        <f t="shared" si="45"/>
        <v>#DIV/0!</v>
      </c>
    </row>
    <row r="347" spans="1:18" ht="12.75">
      <c r="A347" s="455" t="s">
        <v>124</v>
      </c>
      <c r="B347" s="304" t="s">
        <v>118</v>
      </c>
      <c r="C347" s="305"/>
      <c r="D347" s="306">
        <f>C347/4</f>
        <v>0</v>
      </c>
      <c r="E347" s="305"/>
      <c r="F347" s="306">
        <f>E347/4</f>
        <v>0</v>
      </c>
      <c r="H347" s="461" t="s">
        <v>167</v>
      </c>
      <c r="I347" s="393">
        <f>D354</f>
        <v>0</v>
      </c>
      <c r="J347" s="306">
        <v>0.4</v>
      </c>
      <c r="K347" s="306">
        <f t="shared" si="42"/>
        <v>0</v>
      </c>
      <c r="L347" s="313" t="e">
        <f t="shared" si="43"/>
        <v>#DIV/0!</v>
      </c>
      <c r="M347" s="292"/>
      <c r="N347" s="461" t="s">
        <v>167</v>
      </c>
      <c r="O347" s="393">
        <f>F354</f>
        <v>0</v>
      </c>
      <c r="P347" s="312">
        <v>0.4</v>
      </c>
      <c r="Q347" s="306">
        <f t="shared" si="44"/>
        <v>0</v>
      </c>
      <c r="R347" s="313" t="e">
        <f t="shared" si="45"/>
        <v>#DIV/0!</v>
      </c>
    </row>
    <row r="348" spans="1:18" ht="12.75">
      <c r="A348" s="455" t="s">
        <v>124</v>
      </c>
      <c r="B348" s="304" t="s">
        <v>122</v>
      </c>
      <c r="C348" s="305"/>
      <c r="D348" s="306">
        <f>C348/2</f>
        <v>0</v>
      </c>
      <c r="E348" s="305"/>
      <c r="F348" s="306">
        <f>E348/2</f>
        <v>0</v>
      </c>
      <c r="H348" s="461" t="s">
        <v>168</v>
      </c>
      <c r="I348" s="393">
        <f>D353</f>
        <v>0</v>
      </c>
      <c r="J348" s="306">
        <v>0.4</v>
      </c>
      <c r="K348" s="306">
        <f t="shared" si="42"/>
        <v>0</v>
      </c>
      <c r="L348" s="313" t="e">
        <f t="shared" si="43"/>
        <v>#DIV/0!</v>
      </c>
      <c r="M348" s="292"/>
      <c r="N348" s="461" t="s">
        <v>168</v>
      </c>
      <c r="O348" s="393">
        <f>F353</f>
        <v>0</v>
      </c>
      <c r="P348" s="312">
        <v>0.4</v>
      </c>
      <c r="Q348" s="306">
        <f t="shared" si="44"/>
        <v>0</v>
      </c>
      <c r="R348" s="313" t="e">
        <f t="shared" si="45"/>
        <v>#DIV/0!</v>
      </c>
    </row>
    <row r="349" spans="1:18" ht="12.75">
      <c r="A349" s="455" t="s">
        <v>159</v>
      </c>
      <c r="B349" s="304" t="s">
        <v>161</v>
      </c>
      <c r="C349" s="305"/>
      <c r="D349" s="306">
        <f>C349/1.67</f>
        <v>0</v>
      </c>
      <c r="E349" s="305"/>
      <c r="F349" s="306">
        <f>E349/1.67</f>
        <v>0</v>
      </c>
      <c r="H349" s="461" t="s">
        <v>128</v>
      </c>
      <c r="I349" s="393">
        <f>D355+D356</f>
        <v>0</v>
      </c>
      <c r="J349" s="306">
        <v>12</v>
      </c>
      <c r="K349" s="306">
        <f t="shared" si="42"/>
        <v>0</v>
      </c>
      <c r="L349" s="313" t="e">
        <f t="shared" si="43"/>
        <v>#DIV/0!</v>
      </c>
      <c r="M349" s="292"/>
      <c r="N349" s="461" t="s">
        <v>128</v>
      </c>
      <c r="O349" s="393">
        <f>F355+F356</f>
        <v>0</v>
      </c>
      <c r="P349" s="312">
        <v>12</v>
      </c>
      <c r="Q349" s="306">
        <f t="shared" si="44"/>
        <v>0</v>
      </c>
      <c r="R349" s="313" t="e">
        <f t="shared" si="45"/>
        <v>#DIV/0!</v>
      </c>
    </row>
    <row r="350" spans="1:18" ht="12.75">
      <c r="A350" s="455" t="s">
        <v>159</v>
      </c>
      <c r="B350" s="304" t="s">
        <v>160</v>
      </c>
      <c r="C350" s="305"/>
      <c r="D350" s="306">
        <f>C350/1.67</f>
        <v>0</v>
      </c>
      <c r="E350" s="305"/>
      <c r="F350" s="306">
        <f>E350/1.67</f>
        <v>0</v>
      </c>
      <c r="H350" s="461" t="s">
        <v>141</v>
      </c>
      <c r="I350" s="393">
        <f>D357</f>
        <v>0</v>
      </c>
      <c r="J350" s="306">
        <v>0.2</v>
      </c>
      <c r="K350" s="306">
        <f t="shared" si="42"/>
        <v>0</v>
      </c>
      <c r="L350" s="313" t="e">
        <f t="shared" si="43"/>
        <v>#DIV/0!</v>
      </c>
      <c r="M350" s="292"/>
      <c r="N350" s="461" t="s">
        <v>141</v>
      </c>
      <c r="O350" s="393">
        <f>F357</f>
        <v>0</v>
      </c>
      <c r="P350" s="312">
        <v>0.2</v>
      </c>
      <c r="Q350" s="306">
        <f t="shared" si="44"/>
        <v>0</v>
      </c>
      <c r="R350" s="313" t="e">
        <f t="shared" si="45"/>
        <v>#DIV/0!</v>
      </c>
    </row>
    <row r="351" spans="1:18" ht="12.75">
      <c r="A351" s="455" t="s">
        <v>133</v>
      </c>
      <c r="B351" s="304" t="s">
        <v>127</v>
      </c>
      <c r="C351" s="305"/>
      <c r="D351" s="306">
        <f>C351/2</f>
        <v>0</v>
      </c>
      <c r="E351" s="305"/>
      <c r="F351" s="306">
        <f>E351/2</f>
        <v>0</v>
      </c>
      <c r="H351" s="461" t="s">
        <v>142</v>
      </c>
      <c r="I351" s="393">
        <f>D358+D359</f>
        <v>0</v>
      </c>
      <c r="J351" s="306">
        <v>0.3</v>
      </c>
      <c r="K351" s="306">
        <f t="shared" si="42"/>
        <v>0</v>
      </c>
      <c r="L351" s="313" t="e">
        <f t="shared" si="43"/>
        <v>#DIV/0!</v>
      </c>
      <c r="M351" s="292"/>
      <c r="N351" s="461" t="s">
        <v>142</v>
      </c>
      <c r="O351" s="393">
        <f>F358+F359</f>
        <v>0</v>
      </c>
      <c r="P351" s="312">
        <v>0.3</v>
      </c>
      <c r="Q351" s="306">
        <f t="shared" si="44"/>
        <v>0</v>
      </c>
      <c r="R351" s="313" t="e">
        <f t="shared" si="45"/>
        <v>#DIV/0!</v>
      </c>
    </row>
    <row r="352" spans="1:18" ht="12.75">
      <c r="A352" s="455" t="s">
        <v>133</v>
      </c>
      <c r="B352" s="304" t="s">
        <v>107</v>
      </c>
      <c r="C352" s="305"/>
      <c r="D352" s="306">
        <f>C352</f>
        <v>0</v>
      </c>
      <c r="E352" s="305"/>
      <c r="F352" s="306">
        <f>E352</f>
        <v>0</v>
      </c>
      <c r="H352" s="461" t="s">
        <v>140</v>
      </c>
      <c r="I352" s="393">
        <f>D360+D361</f>
        <v>0</v>
      </c>
      <c r="J352" s="306">
        <v>0.4</v>
      </c>
      <c r="K352" s="306">
        <f t="shared" si="42"/>
        <v>0</v>
      </c>
      <c r="L352" s="313" t="e">
        <f t="shared" si="43"/>
        <v>#DIV/0!</v>
      </c>
      <c r="M352" s="292"/>
      <c r="N352" s="461" t="s">
        <v>140</v>
      </c>
      <c r="O352" s="393">
        <f>F360+F361</f>
        <v>0</v>
      </c>
      <c r="P352" s="312">
        <v>0.4</v>
      </c>
      <c r="Q352" s="306">
        <f t="shared" si="44"/>
        <v>0</v>
      </c>
      <c r="R352" s="313" t="e">
        <f t="shared" si="45"/>
        <v>#DIV/0!</v>
      </c>
    </row>
    <row r="353" spans="1:18" ht="12.75">
      <c r="A353" s="455" t="s">
        <v>162</v>
      </c>
      <c r="B353" s="304" t="s">
        <v>164</v>
      </c>
      <c r="C353" s="305"/>
      <c r="D353" s="306">
        <f>C353/2.5</f>
        <v>0</v>
      </c>
      <c r="E353" s="305"/>
      <c r="F353" s="306">
        <f>E353/2.5</f>
        <v>0</v>
      </c>
      <c r="H353" s="461" t="s">
        <v>138</v>
      </c>
      <c r="I353" s="393">
        <f>D362+D363</f>
        <v>0</v>
      </c>
      <c r="J353" s="306">
        <v>2</v>
      </c>
      <c r="K353" s="306">
        <f t="shared" si="42"/>
        <v>0</v>
      </c>
      <c r="L353" s="313" t="e">
        <f t="shared" si="43"/>
        <v>#DIV/0!</v>
      </c>
      <c r="M353" s="292"/>
      <c r="N353" s="461" t="s">
        <v>138</v>
      </c>
      <c r="O353" s="393">
        <f>F362+F363</f>
        <v>0</v>
      </c>
      <c r="P353" s="312">
        <v>2</v>
      </c>
      <c r="Q353" s="306">
        <f t="shared" si="44"/>
        <v>0</v>
      </c>
      <c r="R353" s="313" t="e">
        <f t="shared" si="45"/>
        <v>#DIV/0!</v>
      </c>
    </row>
    <row r="354" spans="1:18" ht="12.75">
      <c r="A354" s="455" t="s">
        <v>162</v>
      </c>
      <c r="B354" s="304" t="s">
        <v>163</v>
      </c>
      <c r="C354" s="305"/>
      <c r="D354" s="306">
        <f>C354/2.5</f>
        <v>0</v>
      </c>
      <c r="E354" s="305"/>
      <c r="F354" s="306">
        <f>E354/2.5</f>
        <v>0</v>
      </c>
      <c r="H354" s="393" t="s">
        <v>293</v>
      </c>
      <c r="I354" s="393">
        <f>D364</f>
        <v>0</v>
      </c>
      <c r="J354" s="393">
        <v>0.5</v>
      </c>
      <c r="K354" s="306">
        <f aca="true" t="shared" si="46" ref="K354:K362">I354/J354</f>
        <v>0</v>
      </c>
      <c r="L354" s="313" t="e">
        <f t="shared" si="43"/>
        <v>#DIV/0!</v>
      </c>
      <c r="M354" s="394"/>
      <c r="N354" s="393" t="s">
        <v>293</v>
      </c>
      <c r="O354" s="393">
        <f>F364</f>
        <v>0</v>
      </c>
      <c r="P354" s="393">
        <v>0.5</v>
      </c>
      <c r="Q354" s="306">
        <f aca="true" t="shared" si="47" ref="Q354:Q362">O354/P354</f>
        <v>0</v>
      </c>
      <c r="R354" s="313" t="e">
        <f t="shared" si="45"/>
        <v>#DIV/0!</v>
      </c>
    </row>
    <row r="355" spans="1:18" ht="12.75">
      <c r="A355" s="455" t="s">
        <v>131</v>
      </c>
      <c r="B355" s="304" t="s">
        <v>132</v>
      </c>
      <c r="C355" s="305"/>
      <c r="D355" s="306">
        <f>C355*4</f>
        <v>0</v>
      </c>
      <c r="E355" s="305"/>
      <c r="F355" s="306">
        <f>E355*4</f>
        <v>0</v>
      </c>
      <c r="H355" s="393" t="s">
        <v>294</v>
      </c>
      <c r="I355" s="393">
        <f>D365</f>
        <v>0</v>
      </c>
      <c r="J355" s="393">
        <v>0.1</v>
      </c>
      <c r="K355" s="306">
        <f t="shared" si="46"/>
        <v>0</v>
      </c>
      <c r="L355" s="313" t="e">
        <f t="shared" si="43"/>
        <v>#DIV/0!</v>
      </c>
      <c r="M355" s="394"/>
      <c r="N355" s="393" t="s">
        <v>294</v>
      </c>
      <c r="O355" s="393">
        <f>F365</f>
        <v>0</v>
      </c>
      <c r="P355" s="393">
        <v>0.1</v>
      </c>
      <c r="Q355" s="306">
        <f t="shared" si="47"/>
        <v>0</v>
      </c>
      <c r="R355" s="313" t="e">
        <f t="shared" si="45"/>
        <v>#DIV/0!</v>
      </c>
    </row>
    <row r="356" spans="1:18" ht="12.75">
      <c r="A356" s="455" t="s">
        <v>131</v>
      </c>
      <c r="B356" s="304" t="s">
        <v>134</v>
      </c>
      <c r="C356" s="305"/>
      <c r="D356" s="306">
        <f>C356*2</f>
        <v>0</v>
      </c>
      <c r="E356" s="305"/>
      <c r="F356" s="306">
        <f>E356*2</f>
        <v>0</v>
      </c>
      <c r="H356" s="460" t="s">
        <v>257</v>
      </c>
      <c r="I356" s="393">
        <f>D366</f>
        <v>0</v>
      </c>
      <c r="J356" s="306">
        <v>0.04</v>
      </c>
      <c r="K356" s="306">
        <f t="shared" si="46"/>
        <v>0</v>
      </c>
      <c r="L356" s="313" t="e">
        <f t="shared" si="43"/>
        <v>#DIV/0!</v>
      </c>
      <c r="M356" s="292"/>
      <c r="N356" s="393" t="s">
        <v>257</v>
      </c>
      <c r="O356" s="393">
        <f>F366</f>
        <v>0</v>
      </c>
      <c r="P356" s="306">
        <v>0.04</v>
      </c>
      <c r="Q356" s="306">
        <f t="shared" si="47"/>
        <v>0</v>
      </c>
      <c r="R356" s="313" t="e">
        <f t="shared" si="45"/>
        <v>#DIV/0!</v>
      </c>
    </row>
    <row r="357" spans="1:18" ht="12.75">
      <c r="A357" s="455" t="s">
        <v>141</v>
      </c>
      <c r="B357" s="304" t="s">
        <v>145</v>
      </c>
      <c r="C357" s="305"/>
      <c r="D357" s="306">
        <f>C357/20</f>
        <v>0</v>
      </c>
      <c r="E357" s="305"/>
      <c r="F357" s="306">
        <f>E357/20</f>
        <v>0</v>
      </c>
      <c r="H357" s="460" t="s">
        <v>258</v>
      </c>
      <c r="I357" s="393">
        <f>D367</f>
        <v>0</v>
      </c>
      <c r="J357" s="306">
        <v>0.21</v>
      </c>
      <c r="K357" s="306">
        <f t="shared" si="46"/>
        <v>0</v>
      </c>
      <c r="L357" s="313" t="e">
        <f t="shared" si="43"/>
        <v>#DIV/0!</v>
      </c>
      <c r="M357" s="292"/>
      <c r="N357" s="393" t="s">
        <v>258</v>
      </c>
      <c r="O357" s="393">
        <f>F367</f>
        <v>0</v>
      </c>
      <c r="P357" s="306">
        <v>0.21</v>
      </c>
      <c r="Q357" s="306">
        <f t="shared" si="47"/>
        <v>0</v>
      </c>
      <c r="R357" s="313" t="e">
        <f t="shared" si="45"/>
        <v>#DIV/0!</v>
      </c>
    </row>
    <row r="358" spans="1:18" ht="12.75">
      <c r="A358" s="455" t="s">
        <v>142</v>
      </c>
      <c r="B358" s="304" t="s">
        <v>261</v>
      </c>
      <c r="C358" s="305"/>
      <c r="D358" s="306">
        <f>C358/30</f>
        <v>0</v>
      </c>
      <c r="E358" s="311"/>
      <c r="F358" s="306">
        <f>E358/30</f>
        <v>0</v>
      </c>
      <c r="H358" s="460" t="s">
        <v>259</v>
      </c>
      <c r="I358" s="393">
        <f>D368</f>
        <v>0</v>
      </c>
      <c r="J358" s="306">
        <v>0.1</v>
      </c>
      <c r="K358" s="306">
        <f t="shared" si="46"/>
        <v>0</v>
      </c>
      <c r="L358" s="313" t="e">
        <f t="shared" si="43"/>
        <v>#DIV/0!</v>
      </c>
      <c r="M358" s="292"/>
      <c r="N358" s="393" t="s">
        <v>259</v>
      </c>
      <c r="O358" s="393">
        <f>F368</f>
        <v>0</v>
      </c>
      <c r="P358" s="306">
        <v>0.1</v>
      </c>
      <c r="Q358" s="306">
        <f t="shared" si="47"/>
        <v>0</v>
      </c>
      <c r="R358" s="313" t="e">
        <f t="shared" si="45"/>
        <v>#DIV/0!</v>
      </c>
    </row>
    <row r="359" spans="1:18" ht="12.75">
      <c r="A359" s="455" t="s">
        <v>142</v>
      </c>
      <c r="B359" s="304" t="s">
        <v>263</v>
      </c>
      <c r="C359" s="305"/>
      <c r="D359" s="306">
        <f>C359/6.67</f>
        <v>0</v>
      </c>
      <c r="E359" s="311"/>
      <c r="F359" s="306">
        <f>E359/6.67</f>
        <v>0</v>
      </c>
      <c r="H359" s="460" t="s">
        <v>260</v>
      </c>
      <c r="I359" s="393">
        <f>D369+D370</f>
        <v>0</v>
      </c>
      <c r="J359" s="306">
        <v>0.05</v>
      </c>
      <c r="K359" s="306">
        <f t="shared" si="46"/>
        <v>0</v>
      </c>
      <c r="L359" s="313" t="e">
        <f t="shared" si="43"/>
        <v>#DIV/0!</v>
      </c>
      <c r="M359" s="292"/>
      <c r="N359" s="393" t="s">
        <v>260</v>
      </c>
      <c r="O359" s="393">
        <f>F369+F370</f>
        <v>0</v>
      </c>
      <c r="P359" s="306">
        <v>0.05</v>
      </c>
      <c r="Q359" s="306">
        <f t="shared" si="47"/>
        <v>0</v>
      </c>
      <c r="R359" s="313" t="e">
        <f t="shared" si="45"/>
        <v>#DIV/0!</v>
      </c>
    </row>
    <row r="360" spans="1:18" ht="12.75">
      <c r="A360" s="455" t="s">
        <v>140</v>
      </c>
      <c r="B360" s="304" t="s">
        <v>120</v>
      </c>
      <c r="C360" s="305"/>
      <c r="D360" s="306">
        <f>C360/5</f>
        <v>0</v>
      </c>
      <c r="E360" s="311"/>
      <c r="F360" s="306">
        <f>E360/5</f>
        <v>0</v>
      </c>
      <c r="H360" s="460" t="s">
        <v>262</v>
      </c>
      <c r="I360" s="393">
        <f>D371</f>
        <v>0</v>
      </c>
      <c r="J360" s="306">
        <v>0.2</v>
      </c>
      <c r="K360" s="306">
        <f t="shared" si="46"/>
        <v>0</v>
      </c>
      <c r="L360" s="313" t="e">
        <f t="shared" si="43"/>
        <v>#DIV/0!</v>
      </c>
      <c r="M360" s="292"/>
      <c r="N360" s="393" t="s">
        <v>262</v>
      </c>
      <c r="O360" s="393">
        <f>F371</f>
        <v>0</v>
      </c>
      <c r="P360" s="306">
        <v>0.2</v>
      </c>
      <c r="Q360" s="306">
        <f t="shared" si="47"/>
        <v>0</v>
      </c>
      <c r="R360" s="313" t="e">
        <f t="shared" si="45"/>
        <v>#DIV/0!</v>
      </c>
    </row>
    <row r="361" spans="1:18" ht="12.75">
      <c r="A361" s="455" t="s">
        <v>140</v>
      </c>
      <c r="B361" s="304" t="s">
        <v>144</v>
      </c>
      <c r="C361" s="305"/>
      <c r="D361" s="306">
        <f>C361/2.5</f>
        <v>0</v>
      </c>
      <c r="E361" s="311"/>
      <c r="F361" s="306">
        <f>E361/2.5</f>
        <v>0</v>
      </c>
      <c r="H361" s="460" t="s">
        <v>264</v>
      </c>
      <c r="I361" s="393">
        <f>D372</f>
        <v>0</v>
      </c>
      <c r="J361" s="306">
        <v>0.1</v>
      </c>
      <c r="K361" s="306">
        <f t="shared" si="46"/>
        <v>0</v>
      </c>
      <c r="L361" s="313" t="e">
        <f t="shared" si="43"/>
        <v>#DIV/0!</v>
      </c>
      <c r="M361" s="292"/>
      <c r="N361" s="393" t="s">
        <v>264</v>
      </c>
      <c r="O361" s="393">
        <f>F372</f>
        <v>0</v>
      </c>
      <c r="P361" s="306">
        <v>0.1</v>
      </c>
      <c r="Q361" s="306">
        <f t="shared" si="47"/>
        <v>0</v>
      </c>
      <c r="R361" s="313" t="e">
        <f t="shared" si="45"/>
        <v>#DIV/0!</v>
      </c>
    </row>
    <row r="362" spans="1:18" ht="13.5" thickBot="1">
      <c r="A362" s="455" t="s">
        <v>138</v>
      </c>
      <c r="B362" s="304" t="s">
        <v>127</v>
      </c>
      <c r="C362" s="305"/>
      <c r="D362" s="306">
        <f>C362/2</f>
        <v>0</v>
      </c>
      <c r="E362" s="311"/>
      <c r="F362" s="306">
        <f>E362/2</f>
        <v>0</v>
      </c>
      <c r="H362" s="462" t="s">
        <v>265</v>
      </c>
      <c r="I362" s="465">
        <f>D373</f>
        <v>0</v>
      </c>
      <c r="J362" s="316">
        <v>0.4</v>
      </c>
      <c r="K362" s="316">
        <f t="shared" si="46"/>
        <v>0</v>
      </c>
      <c r="L362" s="333" t="e">
        <f t="shared" si="43"/>
        <v>#DIV/0!</v>
      </c>
      <c r="M362" s="292"/>
      <c r="N362" s="465" t="s">
        <v>265</v>
      </c>
      <c r="O362" s="465">
        <f>F373</f>
        <v>0</v>
      </c>
      <c r="P362" s="316">
        <v>0.4</v>
      </c>
      <c r="Q362" s="316">
        <f t="shared" si="47"/>
        <v>0</v>
      </c>
      <c r="R362" s="333" t="e">
        <f t="shared" si="45"/>
        <v>#DIV/0!</v>
      </c>
    </row>
    <row r="363" spans="1:6" ht="13.5" thickBot="1">
      <c r="A363" s="457" t="s">
        <v>138</v>
      </c>
      <c r="B363" s="320" t="s">
        <v>107</v>
      </c>
      <c r="C363" s="321"/>
      <c r="D363" s="322">
        <f>C363</f>
        <v>0</v>
      </c>
      <c r="E363" s="323"/>
      <c r="F363" s="322">
        <f>E363</f>
        <v>0</v>
      </c>
    </row>
    <row r="364" spans="1:17" ht="13.5" thickBot="1">
      <c r="A364" s="455" t="s">
        <v>293</v>
      </c>
      <c r="B364" s="392" t="s">
        <v>127</v>
      </c>
      <c r="C364" s="321"/>
      <c r="D364" s="322">
        <f>C364/2</f>
        <v>0</v>
      </c>
      <c r="E364" s="323"/>
      <c r="F364" s="322">
        <f>E364/2</f>
        <v>0</v>
      </c>
      <c r="J364" s="337" t="s">
        <v>143</v>
      </c>
      <c r="K364" s="319">
        <f>SUM('Plan2 - UTI'!I147:I150)</f>
        <v>0</v>
      </c>
      <c r="P364" s="337" t="s">
        <v>143</v>
      </c>
      <c r="Q364" s="319">
        <f>'Plan2 - UTI'!I151</f>
        <v>0</v>
      </c>
    </row>
    <row r="365" spans="1:6" ht="12.75">
      <c r="A365" s="455" t="s">
        <v>294</v>
      </c>
      <c r="B365" s="392" t="s">
        <v>295</v>
      </c>
      <c r="C365" s="321"/>
      <c r="D365" s="322">
        <f>C365/20</f>
        <v>0</v>
      </c>
      <c r="E365" s="323"/>
      <c r="F365" s="322">
        <f>E365/20</f>
        <v>0</v>
      </c>
    </row>
    <row r="366" spans="1:6" ht="12.75">
      <c r="A366" s="456" t="s">
        <v>257</v>
      </c>
      <c r="B366" s="304" t="s">
        <v>266</v>
      </c>
      <c r="C366" s="305"/>
      <c r="D366" s="306">
        <f>C366/20</f>
        <v>0</v>
      </c>
      <c r="E366" s="311"/>
      <c r="F366" s="306">
        <f>E366/20</f>
        <v>0</v>
      </c>
    </row>
    <row r="367" spans="1:6" ht="12.75">
      <c r="A367" s="456" t="s">
        <v>258</v>
      </c>
      <c r="B367" s="304" t="s">
        <v>266</v>
      </c>
      <c r="C367" s="305"/>
      <c r="D367" s="306">
        <f>C367/20</f>
        <v>0</v>
      </c>
      <c r="E367" s="311"/>
      <c r="F367" s="306">
        <f>E367/20</f>
        <v>0</v>
      </c>
    </row>
    <row r="368" spans="1:6" ht="12.75">
      <c r="A368" s="456" t="s">
        <v>259</v>
      </c>
      <c r="B368" s="304" t="s">
        <v>267</v>
      </c>
      <c r="C368" s="305"/>
      <c r="D368" s="306">
        <f>C368/10</f>
        <v>0</v>
      </c>
      <c r="E368" s="311"/>
      <c r="F368" s="306">
        <f>E368/10</f>
        <v>0</v>
      </c>
    </row>
    <row r="369" spans="1:6" ht="12.75">
      <c r="A369" s="456" t="s">
        <v>260</v>
      </c>
      <c r="B369" s="304" t="s">
        <v>266</v>
      </c>
      <c r="C369" s="305"/>
      <c r="D369" s="306">
        <f>C369/20</f>
        <v>0</v>
      </c>
      <c r="E369" s="311"/>
      <c r="F369" s="306">
        <f>E369/20</f>
        <v>0</v>
      </c>
    </row>
    <row r="370" spans="1:6" ht="12.75">
      <c r="A370" s="456" t="s">
        <v>260</v>
      </c>
      <c r="B370" s="304" t="s">
        <v>268</v>
      </c>
      <c r="C370" s="305"/>
      <c r="D370" s="306">
        <f>C370*0.07</f>
        <v>0</v>
      </c>
      <c r="E370" s="311"/>
      <c r="F370" s="306">
        <f>E370*0.07</f>
        <v>0</v>
      </c>
    </row>
    <row r="371" spans="1:6" ht="12.75">
      <c r="A371" s="456" t="s">
        <v>262</v>
      </c>
      <c r="B371" s="304" t="s">
        <v>269</v>
      </c>
      <c r="C371" s="305"/>
      <c r="D371" s="306">
        <f>C371/5</f>
        <v>0</v>
      </c>
      <c r="E371" s="311"/>
      <c r="F371" s="306">
        <f>E371/5</f>
        <v>0</v>
      </c>
    </row>
    <row r="372" spans="1:6" ht="12.75">
      <c r="A372" s="456" t="s">
        <v>264</v>
      </c>
      <c r="B372" s="304" t="s">
        <v>267</v>
      </c>
      <c r="C372" s="305"/>
      <c r="D372" s="306">
        <f>C372/10</f>
        <v>0</v>
      </c>
      <c r="E372" s="311"/>
      <c r="F372" s="306">
        <f>E372/10</f>
        <v>0</v>
      </c>
    </row>
    <row r="373" spans="1:6" ht="13.5" thickBot="1">
      <c r="A373" s="458" t="s">
        <v>265</v>
      </c>
      <c r="B373" s="324" t="s">
        <v>270</v>
      </c>
      <c r="C373" s="325"/>
      <c r="D373" s="316">
        <f>C373/5</f>
        <v>0</v>
      </c>
      <c r="E373" s="326"/>
      <c r="F373" s="316">
        <f>E373/5</f>
        <v>0</v>
      </c>
    </row>
    <row r="374" spans="1:6" ht="13.5" thickBot="1">
      <c r="A374" s="289"/>
      <c r="B374" s="339"/>
      <c r="C374" s="340"/>
      <c r="D374" s="289"/>
      <c r="E374" s="340"/>
      <c r="F374" s="289"/>
    </row>
    <row r="375" spans="1:15" ht="13.5" thickBot="1">
      <c r="A375" s="626" t="s">
        <v>47</v>
      </c>
      <c r="C375" s="736" t="s">
        <v>98</v>
      </c>
      <c r="D375" s="737"/>
      <c r="E375" s="736" t="s">
        <v>99</v>
      </c>
      <c r="F375" s="737"/>
      <c r="H375" s="290" t="s">
        <v>98</v>
      </c>
      <c r="I375" s="291"/>
      <c r="M375" s="292"/>
      <c r="N375" s="290" t="s">
        <v>99</v>
      </c>
      <c r="O375" s="293"/>
    </row>
    <row r="376" spans="1:16" ht="13.5" thickBot="1">
      <c r="A376" s="334" t="s">
        <v>100</v>
      </c>
      <c r="B376" s="334" t="s">
        <v>101</v>
      </c>
      <c r="C376" s="334" t="s">
        <v>102</v>
      </c>
      <c r="D376" s="302" t="s">
        <v>103</v>
      </c>
      <c r="E376" s="334" t="s">
        <v>102</v>
      </c>
      <c r="F376" s="302" t="s">
        <v>103</v>
      </c>
      <c r="H376" s="626" t="s">
        <v>47</v>
      </c>
      <c r="I376" s="296" t="s">
        <v>104</v>
      </c>
      <c r="J376" s="293" t="s">
        <v>105</v>
      </c>
      <c r="M376" s="292"/>
      <c r="N376" s="626" t="s">
        <v>47</v>
      </c>
      <c r="O376" s="296" t="s">
        <v>104</v>
      </c>
      <c r="P376" s="293" t="s">
        <v>105</v>
      </c>
    </row>
    <row r="377" spans="1:18" ht="13.5" thickBot="1">
      <c r="A377" s="454" t="s">
        <v>136</v>
      </c>
      <c r="B377" s="297" t="s">
        <v>137</v>
      </c>
      <c r="C377" s="298"/>
      <c r="D377" s="299">
        <f>C377/2</f>
        <v>0</v>
      </c>
      <c r="E377" s="298"/>
      <c r="F377" s="299">
        <f>E377/2</f>
        <v>0</v>
      </c>
      <c r="H377" s="466" t="s">
        <v>108</v>
      </c>
      <c r="I377" s="468" t="s">
        <v>109</v>
      </c>
      <c r="J377" s="468" t="s">
        <v>110</v>
      </c>
      <c r="K377" s="303" t="s">
        <v>111</v>
      </c>
      <c r="L377" s="302" t="s">
        <v>112</v>
      </c>
      <c r="M377" s="292"/>
      <c r="N377" s="301" t="s">
        <v>108</v>
      </c>
      <c r="O377" s="302" t="s">
        <v>109</v>
      </c>
      <c r="P377" s="302" t="s">
        <v>110</v>
      </c>
      <c r="Q377" s="303" t="s">
        <v>111</v>
      </c>
      <c r="R377" s="302" t="s">
        <v>112</v>
      </c>
    </row>
    <row r="378" spans="1:18" ht="12.75">
      <c r="A378" s="455" t="s">
        <v>136</v>
      </c>
      <c r="B378" s="304" t="s">
        <v>139</v>
      </c>
      <c r="C378" s="305"/>
      <c r="D378" s="306">
        <f>C378</f>
        <v>0</v>
      </c>
      <c r="E378" s="305"/>
      <c r="F378" s="306">
        <f>E378</f>
        <v>0</v>
      </c>
      <c r="H378" s="459" t="s">
        <v>129</v>
      </c>
      <c r="I378" s="467">
        <f>D377+D378</f>
        <v>0</v>
      </c>
      <c r="J378" s="469">
        <v>4</v>
      </c>
      <c r="K378" s="299">
        <f aca="true" t="shared" si="48" ref="K378:K398">I378/J378</f>
        <v>0</v>
      </c>
      <c r="L378" s="309" t="e">
        <f aca="true" t="shared" si="49" ref="L378:L407">K378/K$409*1000</f>
        <v>#DIV/0!</v>
      </c>
      <c r="M378" s="292"/>
      <c r="N378" s="459" t="s">
        <v>129</v>
      </c>
      <c r="O378" s="467">
        <f>F377+F378</f>
        <v>0</v>
      </c>
      <c r="P378" s="308">
        <v>4</v>
      </c>
      <c r="Q378" s="299">
        <f aca="true" t="shared" si="50" ref="Q378:Q398">O378/P378</f>
        <v>0</v>
      </c>
      <c r="R378" s="309" t="e">
        <f aca="true" t="shared" si="51" ref="R378:R407">Q378/Q$409*1000</f>
        <v>#DIV/0!</v>
      </c>
    </row>
    <row r="379" spans="1:18" ht="12.75">
      <c r="A379" s="456" t="s">
        <v>115</v>
      </c>
      <c r="B379" s="304" t="s">
        <v>107</v>
      </c>
      <c r="C379" s="305"/>
      <c r="D379" s="306">
        <f>C379</f>
        <v>0</v>
      </c>
      <c r="E379" s="305"/>
      <c r="F379" s="306">
        <f>E379</f>
        <v>0</v>
      </c>
      <c r="H379" s="460" t="s">
        <v>115</v>
      </c>
      <c r="I379" s="393">
        <f>D379+D380</f>
        <v>0</v>
      </c>
      <c r="J379" s="460">
        <v>4</v>
      </c>
      <c r="K379" s="306">
        <f t="shared" si="48"/>
        <v>0</v>
      </c>
      <c r="L379" s="313" t="e">
        <f t="shared" si="49"/>
        <v>#DIV/0!</v>
      </c>
      <c r="M379" s="292"/>
      <c r="N379" s="460" t="s">
        <v>115</v>
      </c>
      <c r="O379" s="393">
        <f>F379+F380</f>
        <v>0</v>
      </c>
      <c r="P379" s="312">
        <v>4</v>
      </c>
      <c r="Q379" s="306">
        <f t="shared" si="50"/>
        <v>0</v>
      </c>
      <c r="R379" s="313" t="e">
        <f t="shared" si="51"/>
        <v>#DIV/0!</v>
      </c>
    </row>
    <row r="380" spans="1:18" ht="12.75">
      <c r="A380" s="456" t="s">
        <v>115</v>
      </c>
      <c r="B380" s="304" t="s">
        <v>116</v>
      </c>
      <c r="C380" s="305"/>
      <c r="D380" s="306">
        <f>C380*2</f>
        <v>0</v>
      </c>
      <c r="E380" s="305"/>
      <c r="F380" s="306">
        <f>E380*2</f>
        <v>0</v>
      </c>
      <c r="H380" s="460" t="s">
        <v>113</v>
      </c>
      <c r="I380" s="393">
        <f>D381</f>
        <v>0</v>
      </c>
      <c r="J380" s="460">
        <v>2</v>
      </c>
      <c r="K380" s="306">
        <f t="shared" si="48"/>
        <v>0</v>
      </c>
      <c r="L380" s="313" t="e">
        <f t="shared" si="49"/>
        <v>#DIV/0!</v>
      </c>
      <c r="M380" s="292"/>
      <c r="N380" s="460" t="s">
        <v>113</v>
      </c>
      <c r="O380" s="393">
        <f>F381</f>
        <v>0</v>
      </c>
      <c r="P380" s="312">
        <v>2</v>
      </c>
      <c r="Q380" s="306">
        <f t="shared" si="50"/>
        <v>0</v>
      </c>
      <c r="R380" s="313" t="e">
        <f t="shared" si="51"/>
        <v>#DIV/0!</v>
      </c>
    </row>
    <row r="381" spans="1:18" ht="12.75">
      <c r="A381" s="456" t="s">
        <v>113</v>
      </c>
      <c r="B381" s="304" t="s">
        <v>107</v>
      </c>
      <c r="C381" s="305"/>
      <c r="D381" s="306">
        <f>C381</f>
        <v>0</v>
      </c>
      <c r="E381" s="305"/>
      <c r="F381" s="306">
        <f>E381</f>
        <v>0</v>
      </c>
      <c r="H381" s="460" t="s">
        <v>114</v>
      </c>
      <c r="I381" s="393">
        <f>D382</f>
        <v>0</v>
      </c>
      <c r="J381" s="460">
        <v>6</v>
      </c>
      <c r="K381" s="306">
        <f t="shared" si="48"/>
        <v>0</v>
      </c>
      <c r="L381" s="313" t="e">
        <f t="shared" si="49"/>
        <v>#DIV/0!</v>
      </c>
      <c r="M381" s="292"/>
      <c r="N381" s="460" t="s">
        <v>114</v>
      </c>
      <c r="O381" s="393">
        <f>F382</f>
        <v>0</v>
      </c>
      <c r="P381" s="312">
        <v>6</v>
      </c>
      <c r="Q381" s="306">
        <f t="shared" si="50"/>
        <v>0</v>
      </c>
      <c r="R381" s="313" t="e">
        <f t="shared" si="51"/>
        <v>#DIV/0!</v>
      </c>
    </row>
    <row r="382" spans="1:18" ht="12.75">
      <c r="A382" s="456" t="s">
        <v>114</v>
      </c>
      <c r="B382" s="304" t="s">
        <v>107</v>
      </c>
      <c r="C382" s="305"/>
      <c r="D382" s="306">
        <f>C382</f>
        <v>0</v>
      </c>
      <c r="E382" s="305"/>
      <c r="F382" s="306">
        <f>E382</f>
        <v>0</v>
      </c>
      <c r="H382" s="460" t="s">
        <v>106</v>
      </c>
      <c r="I382" s="393">
        <f>D383</f>
        <v>0</v>
      </c>
      <c r="J382" s="460">
        <v>2</v>
      </c>
      <c r="K382" s="306">
        <f t="shared" si="48"/>
        <v>0</v>
      </c>
      <c r="L382" s="313" t="e">
        <f t="shared" si="49"/>
        <v>#DIV/0!</v>
      </c>
      <c r="M382" s="292"/>
      <c r="N382" s="460" t="s">
        <v>106</v>
      </c>
      <c r="O382" s="393">
        <f>F383</f>
        <v>0</v>
      </c>
      <c r="P382" s="312">
        <v>2</v>
      </c>
      <c r="Q382" s="306">
        <f t="shared" si="50"/>
        <v>0</v>
      </c>
      <c r="R382" s="313" t="e">
        <f t="shared" si="51"/>
        <v>#DIV/0!</v>
      </c>
    </row>
    <row r="383" spans="1:18" ht="12.75">
      <c r="A383" s="456" t="s">
        <v>106</v>
      </c>
      <c r="B383" s="304" t="s">
        <v>107</v>
      </c>
      <c r="C383" s="305"/>
      <c r="D383" s="306">
        <f>C383</f>
        <v>0</v>
      </c>
      <c r="E383" s="305"/>
      <c r="F383" s="306">
        <f>E383</f>
        <v>0</v>
      </c>
      <c r="H383" s="461" t="s">
        <v>119</v>
      </c>
      <c r="I383" s="393">
        <f>D384+D386</f>
        <v>0</v>
      </c>
      <c r="J383" s="460">
        <v>1</v>
      </c>
      <c r="K383" s="306">
        <f t="shared" si="48"/>
        <v>0</v>
      </c>
      <c r="L383" s="313" t="e">
        <f t="shared" si="49"/>
        <v>#DIV/0!</v>
      </c>
      <c r="M383" s="292"/>
      <c r="N383" s="461" t="s">
        <v>119</v>
      </c>
      <c r="O383" s="393">
        <f>F384+F386</f>
        <v>0</v>
      </c>
      <c r="P383" s="312">
        <v>1</v>
      </c>
      <c r="Q383" s="306">
        <f t="shared" si="50"/>
        <v>0</v>
      </c>
      <c r="R383" s="313" t="e">
        <f t="shared" si="51"/>
        <v>#DIV/0!</v>
      </c>
    </row>
    <row r="384" spans="1:18" ht="12.75">
      <c r="A384" s="455" t="s">
        <v>117</v>
      </c>
      <c r="B384" s="304" t="s">
        <v>118</v>
      </c>
      <c r="C384" s="305"/>
      <c r="D384" s="306">
        <f>C384/4</f>
        <v>0</v>
      </c>
      <c r="E384" s="305"/>
      <c r="F384" s="306">
        <f>E384/4</f>
        <v>0</v>
      </c>
      <c r="H384" s="461" t="s">
        <v>121</v>
      </c>
      <c r="I384" s="393">
        <f>D385</f>
        <v>0</v>
      </c>
      <c r="J384" s="460">
        <v>0.8</v>
      </c>
      <c r="K384" s="306">
        <f t="shared" si="48"/>
        <v>0</v>
      </c>
      <c r="L384" s="313" t="e">
        <f t="shared" si="49"/>
        <v>#DIV/0!</v>
      </c>
      <c r="M384" s="292"/>
      <c r="N384" s="461" t="s">
        <v>121</v>
      </c>
      <c r="O384" s="393">
        <f>F385</f>
        <v>0</v>
      </c>
      <c r="P384" s="312">
        <v>0.8</v>
      </c>
      <c r="Q384" s="306">
        <f t="shared" si="50"/>
        <v>0</v>
      </c>
      <c r="R384" s="313" t="e">
        <f t="shared" si="51"/>
        <v>#DIV/0!</v>
      </c>
    </row>
    <row r="385" spans="1:18" ht="12.75">
      <c r="A385" s="455" t="s">
        <v>117</v>
      </c>
      <c r="B385" s="304" t="s">
        <v>120</v>
      </c>
      <c r="C385" s="305"/>
      <c r="D385" s="306">
        <f>C385/5</f>
        <v>0</v>
      </c>
      <c r="E385" s="305"/>
      <c r="F385" s="306">
        <f>E385/5</f>
        <v>0</v>
      </c>
      <c r="H385" s="461" t="s">
        <v>135</v>
      </c>
      <c r="I385" s="393">
        <f>D387</f>
        <v>0</v>
      </c>
      <c r="J385" s="460">
        <v>1</v>
      </c>
      <c r="K385" s="306">
        <f t="shared" si="48"/>
        <v>0</v>
      </c>
      <c r="L385" s="313" t="e">
        <f t="shared" si="49"/>
        <v>#DIV/0!</v>
      </c>
      <c r="M385" s="292"/>
      <c r="N385" s="461" t="s">
        <v>135</v>
      </c>
      <c r="O385" s="393">
        <f>F387</f>
        <v>0</v>
      </c>
      <c r="P385" s="312">
        <v>1</v>
      </c>
      <c r="Q385" s="306">
        <f t="shared" si="50"/>
        <v>0</v>
      </c>
      <c r="R385" s="313" t="e">
        <f t="shared" si="51"/>
        <v>#DIV/0!</v>
      </c>
    </row>
    <row r="386" spans="1:18" ht="12.75">
      <c r="A386" s="455" t="s">
        <v>117</v>
      </c>
      <c r="B386" s="304" t="s">
        <v>122</v>
      </c>
      <c r="C386" s="305"/>
      <c r="D386" s="306">
        <f>C386/2</f>
        <v>0</v>
      </c>
      <c r="E386" s="305"/>
      <c r="F386" s="306">
        <f>E386/2</f>
        <v>0</v>
      </c>
      <c r="H386" s="461" t="s">
        <v>130</v>
      </c>
      <c r="I386" s="393">
        <f>D388+D389</f>
        <v>0</v>
      </c>
      <c r="J386" s="460">
        <v>2</v>
      </c>
      <c r="K386" s="306">
        <f t="shared" si="48"/>
        <v>0</v>
      </c>
      <c r="L386" s="313" t="e">
        <f t="shared" si="49"/>
        <v>#DIV/0!</v>
      </c>
      <c r="M386" s="292"/>
      <c r="N386" s="461" t="s">
        <v>130</v>
      </c>
      <c r="O386" s="393">
        <f>F388+F389</f>
        <v>0</v>
      </c>
      <c r="P386" s="312">
        <v>2</v>
      </c>
      <c r="Q386" s="306">
        <f t="shared" si="50"/>
        <v>0</v>
      </c>
      <c r="R386" s="313" t="e">
        <f t="shared" si="51"/>
        <v>#DIV/0!</v>
      </c>
    </row>
    <row r="387" spans="1:18" ht="12.75">
      <c r="A387" s="455" t="s">
        <v>135</v>
      </c>
      <c r="B387" s="304" t="s">
        <v>107</v>
      </c>
      <c r="C387" s="305"/>
      <c r="D387" s="306">
        <f>C387</f>
        <v>0</v>
      </c>
      <c r="E387" s="305"/>
      <c r="F387" s="306">
        <f>E387</f>
        <v>0</v>
      </c>
      <c r="H387" s="461" t="s">
        <v>123</v>
      </c>
      <c r="I387" s="393">
        <f>D392+D393</f>
        <v>0</v>
      </c>
      <c r="J387" s="460">
        <v>0.5</v>
      </c>
      <c r="K387" s="306">
        <f t="shared" si="48"/>
        <v>0</v>
      </c>
      <c r="L387" s="313" t="e">
        <f t="shared" si="49"/>
        <v>#DIV/0!</v>
      </c>
      <c r="M387" s="292"/>
      <c r="N387" s="461" t="s">
        <v>123</v>
      </c>
      <c r="O387" s="393">
        <f>F392+F393</f>
        <v>0</v>
      </c>
      <c r="P387" s="312">
        <v>0.5</v>
      </c>
      <c r="Q387" s="306">
        <f t="shared" si="50"/>
        <v>0</v>
      </c>
      <c r="R387" s="313" t="e">
        <f t="shared" si="51"/>
        <v>#DIV/0!</v>
      </c>
    </row>
    <row r="388" spans="1:18" ht="12.75">
      <c r="A388" s="455" t="s">
        <v>130</v>
      </c>
      <c r="B388" s="304" t="s">
        <v>125</v>
      </c>
      <c r="C388" s="305"/>
      <c r="D388" s="306">
        <f>C388/4</f>
        <v>0</v>
      </c>
      <c r="E388" s="305"/>
      <c r="F388" s="306">
        <f>E388/4</f>
        <v>0</v>
      </c>
      <c r="H388" s="461" t="s">
        <v>126</v>
      </c>
      <c r="I388" s="393">
        <f>D390+D391</f>
        <v>0</v>
      </c>
      <c r="J388" s="460">
        <v>0.5</v>
      </c>
      <c r="K388" s="306">
        <f t="shared" si="48"/>
        <v>0</v>
      </c>
      <c r="L388" s="313" t="e">
        <f t="shared" si="49"/>
        <v>#DIV/0!</v>
      </c>
      <c r="M388" s="292"/>
      <c r="N388" s="461" t="s">
        <v>126</v>
      </c>
      <c r="O388" s="393">
        <f>F390+F391</f>
        <v>0</v>
      </c>
      <c r="P388" s="312">
        <v>0.5</v>
      </c>
      <c r="Q388" s="306">
        <f t="shared" si="50"/>
        <v>0</v>
      </c>
      <c r="R388" s="313" t="e">
        <f t="shared" si="51"/>
        <v>#DIV/0!</v>
      </c>
    </row>
    <row r="389" spans="1:18" ht="12.75">
      <c r="A389" s="455" t="s">
        <v>130</v>
      </c>
      <c r="B389" s="304" t="s">
        <v>127</v>
      </c>
      <c r="C389" s="305"/>
      <c r="D389" s="306">
        <f>C389/2</f>
        <v>0</v>
      </c>
      <c r="E389" s="305"/>
      <c r="F389" s="306">
        <f>E389/2</f>
        <v>0</v>
      </c>
      <c r="H389" s="461" t="s">
        <v>165</v>
      </c>
      <c r="I389" s="393">
        <f>D395</f>
        <v>0</v>
      </c>
      <c r="J389" s="460">
        <v>1.2</v>
      </c>
      <c r="K389" s="306">
        <f t="shared" si="48"/>
        <v>0</v>
      </c>
      <c r="L389" s="313" t="e">
        <f t="shared" si="49"/>
        <v>#DIV/0!</v>
      </c>
      <c r="M389" s="292"/>
      <c r="N389" s="461" t="s">
        <v>165</v>
      </c>
      <c r="O389" s="393">
        <f>F395</f>
        <v>0</v>
      </c>
      <c r="P389" s="312">
        <v>1.2</v>
      </c>
      <c r="Q389" s="306">
        <f t="shared" si="50"/>
        <v>0</v>
      </c>
      <c r="R389" s="313" t="e">
        <f t="shared" si="51"/>
        <v>#DIV/0!</v>
      </c>
    </row>
    <row r="390" spans="1:18" ht="12.75">
      <c r="A390" s="455" t="s">
        <v>124</v>
      </c>
      <c r="B390" s="304" t="s">
        <v>125</v>
      </c>
      <c r="C390" s="305"/>
      <c r="D390" s="306">
        <f>C390/4</f>
        <v>0</v>
      </c>
      <c r="E390" s="305"/>
      <c r="F390" s="306">
        <f>E390/4</f>
        <v>0</v>
      </c>
      <c r="H390" s="461" t="s">
        <v>166</v>
      </c>
      <c r="I390" s="393">
        <f>D394</f>
        <v>0</v>
      </c>
      <c r="J390" s="460">
        <v>1.2</v>
      </c>
      <c r="K390" s="306">
        <f t="shared" si="48"/>
        <v>0</v>
      </c>
      <c r="L390" s="313" t="e">
        <f t="shared" si="49"/>
        <v>#DIV/0!</v>
      </c>
      <c r="M390" s="292"/>
      <c r="N390" s="461" t="s">
        <v>166</v>
      </c>
      <c r="O390" s="393">
        <f>F394</f>
        <v>0</v>
      </c>
      <c r="P390" s="312">
        <v>1.2</v>
      </c>
      <c r="Q390" s="306">
        <f t="shared" si="50"/>
        <v>0</v>
      </c>
      <c r="R390" s="313" t="e">
        <f t="shared" si="51"/>
        <v>#DIV/0!</v>
      </c>
    </row>
    <row r="391" spans="1:18" ht="12.75">
      <c r="A391" s="455" t="s">
        <v>124</v>
      </c>
      <c r="B391" s="304" t="s">
        <v>127</v>
      </c>
      <c r="C391" s="305"/>
      <c r="D391" s="306">
        <f>C391/2</f>
        <v>0</v>
      </c>
      <c r="E391" s="305"/>
      <c r="F391" s="306">
        <f>E391/2</f>
        <v>0</v>
      </c>
      <c r="H391" s="461" t="s">
        <v>133</v>
      </c>
      <c r="I391" s="393">
        <f>D396+D397</f>
        <v>0</v>
      </c>
      <c r="J391" s="460">
        <v>3</v>
      </c>
      <c r="K391" s="306">
        <f t="shared" si="48"/>
        <v>0</v>
      </c>
      <c r="L391" s="313" t="e">
        <f t="shared" si="49"/>
        <v>#DIV/0!</v>
      </c>
      <c r="M391" s="292"/>
      <c r="N391" s="461" t="s">
        <v>133</v>
      </c>
      <c r="O391" s="393">
        <f>F396+F397</f>
        <v>0</v>
      </c>
      <c r="P391" s="312">
        <v>3</v>
      </c>
      <c r="Q391" s="306">
        <f t="shared" si="50"/>
        <v>0</v>
      </c>
      <c r="R391" s="313" t="e">
        <f t="shared" si="51"/>
        <v>#DIV/0!</v>
      </c>
    </row>
    <row r="392" spans="1:18" ht="12.75">
      <c r="A392" s="455" t="s">
        <v>124</v>
      </c>
      <c r="B392" s="304" t="s">
        <v>118</v>
      </c>
      <c r="C392" s="305"/>
      <c r="D392" s="306">
        <f>C392/4</f>
        <v>0</v>
      </c>
      <c r="E392" s="305"/>
      <c r="F392" s="306">
        <f>E392/4</f>
        <v>0</v>
      </c>
      <c r="H392" s="461" t="s">
        <v>167</v>
      </c>
      <c r="I392" s="393">
        <f>D399</f>
        <v>0</v>
      </c>
      <c r="J392" s="460">
        <v>0.4</v>
      </c>
      <c r="K392" s="306">
        <f t="shared" si="48"/>
        <v>0</v>
      </c>
      <c r="L392" s="313" t="e">
        <f t="shared" si="49"/>
        <v>#DIV/0!</v>
      </c>
      <c r="M392" s="292"/>
      <c r="N392" s="461" t="s">
        <v>167</v>
      </c>
      <c r="O392" s="393">
        <f>F399</f>
        <v>0</v>
      </c>
      <c r="P392" s="312">
        <v>0.4</v>
      </c>
      <c r="Q392" s="306">
        <f t="shared" si="50"/>
        <v>0</v>
      </c>
      <c r="R392" s="313" t="e">
        <f t="shared" si="51"/>
        <v>#DIV/0!</v>
      </c>
    </row>
    <row r="393" spans="1:18" ht="12.75">
      <c r="A393" s="455" t="s">
        <v>124</v>
      </c>
      <c r="B393" s="304" t="s">
        <v>122</v>
      </c>
      <c r="C393" s="305"/>
      <c r="D393" s="306">
        <f>C393/2</f>
        <v>0</v>
      </c>
      <c r="E393" s="305"/>
      <c r="F393" s="306">
        <f>E393/2</f>
        <v>0</v>
      </c>
      <c r="H393" s="461" t="s">
        <v>168</v>
      </c>
      <c r="I393" s="393">
        <f>D398</f>
        <v>0</v>
      </c>
      <c r="J393" s="460">
        <v>0.4</v>
      </c>
      <c r="K393" s="306">
        <f t="shared" si="48"/>
        <v>0</v>
      </c>
      <c r="L393" s="313" t="e">
        <f t="shared" si="49"/>
        <v>#DIV/0!</v>
      </c>
      <c r="M393" s="292"/>
      <c r="N393" s="461" t="s">
        <v>168</v>
      </c>
      <c r="O393" s="393">
        <f>F398</f>
        <v>0</v>
      </c>
      <c r="P393" s="312">
        <v>0.4</v>
      </c>
      <c r="Q393" s="306">
        <f t="shared" si="50"/>
        <v>0</v>
      </c>
      <c r="R393" s="313" t="e">
        <f t="shared" si="51"/>
        <v>#DIV/0!</v>
      </c>
    </row>
    <row r="394" spans="1:18" ht="12.75">
      <c r="A394" s="455" t="s">
        <v>159</v>
      </c>
      <c r="B394" s="304" t="s">
        <v>161</v>
      </c>
      <c r="C394" s="305"/>
      <c r="D394" s="306">
        <f>C394/1.67</f>
        <v>0</v>
      </c>
      <c r="E394" s="305"/>
      <c r="F394" s="306">
        <f>E394/1.67</f>
        <v>0</v>
      </c>
      <c r="H394" s="461" t="s">
        <v>128</v>
      </c>
      <c r="I394" s="393">
        <f>D400+D401</f>
        <v>0</v>
      </c>
      <c r="J394" s="460">
        <v>12</v>
      </c>
      <c r="K394" s="306">
        <f t="shared" si="48"/>
        <v>0</v>
      </c>
      <c r="L394" s="313" t="e">
        <f t="shared" si="49"/>
        <v>#DIV/0!</v>
      </c>
      <c r="M394" s="292"/>
      <c r="N394" s="461" t="s">
        <v>128</v>
      </c>
      <c r="O394" s="393">
        <f>F400+F401</f>
        <v>0</v>
      </c>
      <c r="P394" s="312">
        <v>12</v>
      </c>
      <c r="Q394" s="306">
        <f t="shared" si="50"/>
        <v>0</v>
      </c>
      <c r="R394" s="313" t="e">
        <f t="shared" si="51"/>
        <v>#DIV/0!</v>
      </c>
    </row>
    <row r="395" spans="1:18" ht="12.75">
      <c r="A395" s="455" t="s">
        <v>159</v>
      </c>
      <c r="B395" s="304" t="s">
        <v>160</v>
      </c>
      <c r="C395" s="305"/>
      <c r="D395" s="306">
        <f>C395/1.67</f>
        <v>0</v>
      </c>
      <c r="E395" s="305"/>
      <c r="F395" s="306">
        <f>E395/1.67</f>
        <v>0</v>
      </c>
      <c r="H395" s="461" t="s">
        <v>141</v>
      </c>
      <c r="I395" s="393">
        <f>D402</f>
        <v>0</v>
      </c>
      <c r="J395" s="460">
        <v>0.2</v>
      </c>
      <c r="K395" s="306">
        <f t="shared" si="48"/>
        <v>0</v>
      </c>
      <c r="L395" s="313" t="e">
        <f t="shared" si="49"/>
        <v>#DIV/0!</v>
      </c>
      <c r="M395" s="292"/>
      <c r="N395" s="461" t="s">
        <v>141</v>
      </c>
      <c r="O395" s="393">
        <f>F402</f>
        <v>0</v>
      </c>
      <c r="P395" s="312">
        <v>0.2</v>
      </c>
      <c r="Q395" s="306">
        <f t="shared" si="50"/>
        <v>0</v>
      </c>
      <c r="R395" s="313" t="e">
        <f t="shared" si="51"/>
        <v>#DIV/0!</v>
      </c>
    </row>
    <row r="396" spans="1:18" ht="12.75">
      <c r="A396" s="455" t="s">
        <v>133</v>
      </c>
      <c r="B396" s="304" t="s">
        <v>127</v>
      </c>
      <c r="C396" s="305"/>
      <c r="D396" s="306">
        <f>C396/2</f>
        <v>0</v>
      </c>
      <c r="E396" s="305"/>
      <c r="F396" s="306">
        <f>E396/2</f>
        <v>0</v>
      </c>
      <c r="H396" s="461" t="s">
        <v>142</v>
      </c>
      <c r="I396" s="393">
        <f>D403+D404</f>
        <v>0</v>
      </c>
      <c r="J396" s="460">
        <v>0.3</v>
      </c>
      <c r="K396" s="306">
        <f t="shared" si="48"/>
        <v>0</v>
      </c>
      <c r="L396" s="313" t="e">
        <f t="shared" si="49"/>
        <v>#DIV/0!</v>
      </c>
      <c r="M396" s="292"/>
      <c r="N396" s="461" t="s">
        <v>142</v>
      </c>
      <c r="O396" s="393">
        <f>F403+F404</f>
        <v>0</v>
      </c>
      <c r="P396" s="312">
        <v>0.3</v>
      </c>
      <c r="Q396" s="306">
        <f t="shared" si="50"/>
        <v>0</v>
      </c>
      <c r="R396" s="313" t="e">
        <f t="shared" si="51"/>
        <v>#DIV/0!</v>
      </c>
    </row>
    <row r="397" spans="1:18" ht="12.75">
      <c r="A397" s="455" t="s">
        <v>133</v>
      </c>
      <c r="B397" s="304" t="s">
        <v>107</v>
      </c>
      <c r="C397" s="305"/>
      <c r="D397" s="306">
        <f>C397</f>
        <v>0</v>
      </c>
      <c r="E397" s="305"/>
      <c r="F397" s="306">
        <f>E397</f>
        <v>0</v>
      </c>
      <c r="H397" s="461" t="s">
        <v>140</v>
      </c>
      <c r="I397" s="393">
        <f>D405+D406</f>
        <v>0</v>
      </c>
      <c r="J397" s="460">
        <v>0.4</v>
      </c>
      <c r="K397" s="306">
        <f t="shared" si="48"/>
        <v>0</v>
      </c>
      <c r="L397" s="313" t="e">
        <f t="shared" si="49"/>
        <v>#DIV/0!</v>
      </c>
      <c r="M397" s="292"/>
      <c r="N397" s="461" t="s">
        <v>140</v>
      </c>
      <c r="O397" s="393">
        <f>F405+F406</f>
        <v>0</v>
      </c>
      <c r="P397" s="312">
        <v>0.4</v>
      </c>
      <c r="Q397" s="306">
        <f t="shared" si="50"/>
        <v>0</v>
      </c>
      <c r="R397" s="313" t="e">
        <f t="shared" si="51"/>
        <v>#DIV/0!</v>
      </c>
    </row>
    <row r="398" spans="1:18" ht="12.75">
      <c r="A398" s="455" t="s">
        <v>162</v>
      </c>
      <c r="B398" s="304" t="s">
        <v>164</v>
      </c>
      <c r="C398" s="305"/>
      <c r="D398" s="306">
        <f>C398/2.5</f>
        <v>0</v>
      </c>
      <c r="E398" s="305"/>
      <c r="F398" s="306">
        <f>E398/2.5</f>
        <v>0</v>
      </c>
      <c r="H398" s="461" t="s">
        <v>138</v>
      </c>
      <c r="I398" s="393">
        <f>D407+D408</f>
        <v>0</v>
      </c>
      <c r="J398" s="460">
        <v>2</v>
      </c>
      <c r="K398" s="306">
        <f t="shared" si="48"/>
        <v>0</v>
      </c>
      <c r="L398" s="313" t="e">
        <f t="shared" si="49"/>
        <v>#DIV/0!</v>
      </c>
      <c r="M398" s="292"/>
      <c r="N398" s="461" t="s">
        <v>138</v>
      </c>
      <c r="O398" s="393">
        <f>F407+F408</f>
        <v>0</v>
      </c>
      <c r="P398" s="312">
        <v>2</v>
      </c>
      <c r="Q398" s="306">
        <f t="shared" si="50"/>
        <v>0</v>
      </c>
      <c r="R398" s="313" t="e">
        <f t="shared" si="51"/>
        <v>#DIV/0!</v>
      </c>
    </row>
    <row r="399" spans="1:18" ht="12.75">
      <c r="A399" s="455" t="s">
        <v>162</v>
      </c>
      <c r="B399" s="304" t="s">
        <v>163</v>
      </c>
      <c r="C399" s="305"/>
      <c r="D399" s="306">
        <f>C399/2.5</f>
        <v>0</v>
      </c>
      <c r="E399" s="305"/>
      <c r="F399" s="306">
        <f>E399/2.5</f>
        <v>0</v>
      </c>
      <c r="H399" s="393" t="s">
        <v>293</v>
      </c>
      <c r="I399" s="393">
        <f>D409</f>
        <v>0</v>
      </c>
      <c r="J399" s="393">
        <v>0.5</v>
      </c>
      <c r="K399" s="306">
        <f aca="true" t="shared" si="52" ref="K399:K407">I399/J399</f>
        <v>0</v>
      </c>
      <c r="L399" s="313" t="e">
        <f t="shared" si="49"/>
        <v>#DIV/0!</v>
      </c>
      <c r="M399" s="394"/>
      <c r="N399" s="393" t="s">
        <v>293</v>
      </c>
      <c r="O399" s="393">
        <f>F409</f>
        <v>0</v>
      </c>
      <c r="P399" s="393">
        <v>0.5</v>
      </c>
      <c r="Q399" s="306">
        <f aca="true" t="shared" si="53" ref="Q399:Q407">O399/P399</f>
        <v>0</v>
      </c>
      <c r="R399" s="313" t="e">
        <f t="shared" si="51"/>
        <v>#DIV/0!</v>
      </c>
    </row>
    <row r="400" spans="1:18" ht="12.75">
      <c r="A400" s="455" t="s">
        <v>131</v>
      </c>
      <c r="B400" s="304" t="s">
        <v>132</v>
      </c>
      <c r="C400" s="305"/>
      <c r="D400" s="306">
        <f>C400*4</f>
        <v>0</v>
      </c>
      <c r="E400" s="305"/>
      <c r="F400" s="306">
        <f>E400*4</f>
        <v>0</v>
      </c>
      <c r="H400" s="393" t="s">
        <v>294</v>
      </c>
      <c r="I400" s="393">
        <f>D410</f>
        <v>0</v>
      </c>
      <c r="J400" s="393">
        <v>0.1</v>
      </c>
      <c r="K400" s="306">
        <f t="shared" si="52"/>
        <v>0</v>
      </c>
      <c r="L400" s="313" t="e">
        <f t="shared" si="49"/>
        <v>#DIV/0!</v>
      </c>
      <c r="M400" s="394"/>
      <c r="N400" s="393" t="s">
        <v>294</v>
      </c>
      <c r="O400" s="393">
        <f>F410</f>
        <v>0</v>
      </c>
      <c r="P400" s="393">
        <v>0.1</v>
      </c>
      <c r="Q400" s="306">
        <f t="shared" si="53"/>
        <v>0</v>
      </c>
      <c r="R400" s="313" t="e">
        <f t="shared" si="51"/>
        <v>#DIV/0!</v>
      </c>
    </row>
    <row r="401" spans="1:18" ht="12.75">
      <c r="A401" s="455" t="s">
        <v>131</v>
      </c>
      <c r="B401" s="304" t="s">
        <v>134</v>
      </c>
      <c r="C401" s="305"/>
      <c r="D401" s="306">
        <f>C401*2</f>
        <v>0</v>
      </c>
      <c r="E401" s="305"/>
      <c r="F401" s="306">
        <f>E401*2</f>
        <v>0</v>
      </c>
      <c r="H401" s="460" t="s">
        <v>257</v>
      </c>
      <c r="I401" s="393">
        <f>D411</f>
        <v>0</v>
      </c>
      <c r="J401" s="393">
        <v>0.04</v>
      </c>
      <c r="K401" s="306">
        <f t="shared" si="52"/>
        <v>0</v>
      </c>
      <c r="L401" s="313" t="e">
        <f t="shared" si="49"/>
        <v>#DIV/0!</v>
      </c>
      <c r="M401" s="292"/>
      <c r="N401" s="460" t="s">
        <v>257</v>
      </c>
      <c r="O401" s="393">
        <f>F411</f>
        <v>0</v>
      </c>
      <c r="P401" s="306">
        <v>0.04</v>
      </c>
      <c r="Q401" s="306">
        <f t="shared" si="53"/>
        <v>0</v>
      </c>
      <c r="R401" s="313" t="e">
        <f t="shared" si="51"/>
        <v>#DIV/0!</v>
      </c>
    </row>
    <row r="402" spans="1:18" ht="12.75">
      <c r="A402" s="455" t="s">
        <v>141</v>
      </c>
      <c r="B402" s="304" t="s">
        <v>145</v>
      </c>
      <c r="C402" s="305"/>
      <c r="D402" s="306">
        <f>C402/20</f>
        <v>0</v>
      </c>
      <c r="E402" s="305"/>
      <c r="F402" s="306">
        <f>E402/20</f>
        <v>0</v>
      </c>
      <c r="H402" s="460" t="s">
        <v>258</v>
      </c>
      <c r="I402" s="393">
        <f>D412</f>
        <v>0</v>
      </c>
      <c r="J402" s="393">
        <v>0.21</v>
      </c>
      <c r="K402" s="306">
        <f t="shared" si="52"/>
        <v>0</v>
      </c>
      <c r="L402" s="313" t="e">
        <f t="shared" si="49"/>
        <v>#DIV/0!</v>
      </c>
      <c r="M402" s="292"/>
      <c r="N402" s="460" t="s">
        <v>258</v>
      </c>
      <c r="O402" s="393">
        <f>F412</f>
        <v>0</v>
      </c>
      <c r="P402" s="306">
        <v>0.21</v>
      </c>
      <c r="Q402" s="306">
        <f t="shared" si="53"/>
        <v>0</v>
      </c>
      <c r="R402" s="313" t="e">
        <f t="shared" si="51"/>
        <v>#DIV/0!</v>
      </c>
    </row>
    <row r="403" spans="1:18" ht="12.75">
      <c r="A403" s="455" t="s">
        <v>142</v>
      </c>
      <c r="B403" s="304" t="s">
        <v>261</v>
      </c>
      <c r="C403" s="305"/>
      <c r="D403" s="306">
        <f>C403/30</f>
        <v>0</v>
      </c>
      <c r="E403" s="311"/>
      <c r="F403" s="306">
        <f>E403/30</f>
        <v>0</v>
      </c>
      <c r="H403" s="460" t="s">
        <v>259</v>
      </c>
      <c r="I403" s="393">
        <f>D413</f>
        <v>0</v>
      </c>
      <c r="J403" s="393">
        <v>0.1</v>
      </c>
      <c r="K403" s="306">
        <f t="shared" si="52"/>
        <v>0</v>
      </c>
      <c r="L403" s="313" t="e">
        <f t="shared" si="49"/>
        <v>#DIV/0!</v>
      </c>
      <c r="M403" s="292"/>
      <c r="N403" s="460" t="s">
        <v>259</v>
      </c>
      <c r="O403" s="393">
        <f>F413</f>
        <v>0</v>
      </c>
      <c r="P403" s="306">
        <v>0.1</v>
      </c>
      <c r="Q403" s="306">
        <f t="shared" si="53"/>
        <v>0</v>
      </c>
      <c r="R403" s="313" t="e">
        <f t="shared" si="51"/>
        <v>#DIV/0!</v>
      </c>
    </row>
    <row r="404" spans="1:18" ht="12.75">
      <c r="A404" s="455" t="s">
        <v>142</v>
      </c>
      <c r="B404" s="304" t="s">
        <v>263</v>
      </c>
      <c r="C404" s="305"/>
      <c r="D404" s="306">
        <f>C404/6.67</f>
        <v>0</v>
      </c>
      <c r="E404" s="311"/>
      <c r="F404" s="306">
        <f>E404/6.67</f>
        <v>0</v>
      </c>
      <c r="H404" s="460" t="s">
        <v>260</v>
      </c>
      <c r="I404" s="393">
        <f>D414+D415</f>
        <v>0</v>
      </c>
      <c r="J404" s="393">
        <v>0.05</v>
      </c>
      <c r="K404" s="306">
        <f t="shared" si="52"/>
        <v>0</v>
      </c>
      <c r="L404" s="313" t="e">
        <f t="shared" si="49"/>
        <v>#DIV/0!</v>
      </c>
      <c r="M404" s="292"/>
      <c r="N404" s="460" t="s">
        <v>260</v>
      </c>
      <c r="O404" s="393">
        <f>F414+F415</f>
        <v>0</v>
      </c>
      <c r="P404" s="306">
        <v>0.05</v>
      </c>
      <c r="Q404" s="306">
        <f t="shared" si="53"/>
        <v>0</v>
      </c>
      <c r="R404" s="313" t="e">
        <f t="shared" si="51"/>
        <v>#DIV/0!</v>
      </c>
    </row>
    <row r="405" spans="1:18" ht="12.75">
      <c r="A405" s="455" t="s">
        <v>140</v>
      </c>
      <c r="B405" s="304" t="s">
        <v>120</v>
      </c>
      <c r="C405" s="305"/>
      <c r="D405" s="306">
        <f>C405/5</f>
        <v>0</v>
      </c>
      <c r="E405" s="311"/>
      <c r="F405" s="306">
        <f>E405/5</f>
        <v>0</v>
      </c>
      <c r="H405" s="460" t="s">
        <v>262</v>
      </c>
      <c r="I405" s="393">
        <f>D416</f>
        <v>0</v>
      </c>
      <c r="J405" s="393">
        <v>0.2</v>
      </c>
      <c r="K405" s="306">
        <f t="shared" si="52"/>
        <v>0</v>
      </c>
      <c r="L405" s="313" t="e">
        <f t="shared" si="49"/>
        <v>#DIV/0!</v>
      </c>
      <c r="M405" s="292"/>
      <c r="N405" s="460" t="s">
        <v>262</v>
      </c>
      <c r="O405" s="393">
        <f>F416</f>
        <v>0</v>
      </c>
      <c r="P405" s="306">
        <v>0.2</v>
      </c>
      <c r="Q405" s="306">
        <f t="shared" si="53"/>
        <v>0</v>
      </c>
      <c r="R405" s="313" t="e">
        <f t="shared" si="51"/>
        <v>#DIV/0!</v>
      </c>
    </row>
    <row r="406" spans="1:18" ht="12.75">
      <c r="A406" s="455" t="s">
        <v>140</v>
      </c>
      <c r="B406" s="304" t="s">
        <v>144</v>
      </c>
      <c r="C406" s="305"/>
      <c r="D406" s="306">
        <f>C406/2.5</f>
        <v>0</v>
      </c>
      <c r="E406" s="311"/>
      <c r="F406" s="306">
        <f>E406/2.5</f>
        <v>0</v>
      </c>
      <c r="H406" s="460" t="s">
        <v>264</v>
      </c>
      <c r="I406" s="393">
        <f>D417</f>
        <v>0</v>
      </c>
      <c r="J406" s="393">
        <v>0.1</v>
      </c>
      <c r="K406" s="306">
        <f t="shared" si="52"/>
        <v>0</v>
      </c>
      <c r="L406" s="313" t="e">
        <f t="shared" si="49"/>
        <v>#DIV/0!</v>
      </c>
      <c r="M406" s="292"/>
      <c r="N406" s="460" t="s">
        <v>264</v>
      </c>
      <c r="O406" s="393">
        <f>F417</f>
        <v>0</v>
      </c>
      <c r="P406" s="306">
        <v>0.1</v>
      </c>
      <c r="Q406" s="306">
        <f t="shared" si="53"/>
        <v>0</v>
      </c>
      <c r="R406" s="313" t="e">
        <f t="shared" si="51"/>
        <v>#DIV/0!</v>
      </c>
    </row>
    <row r="407" spans="1:18" ht="13.5" thickBot="1">
      <c r="A407" s="455" t="s">
        <v>138</v>
      </c>
      <c r="B407" s="304" t="s">
        <v>127</v>
      </c>
      <c r="C407" s="305"/>
      <c r="D407" s="306">
        <f>C407/2</f>
        <v>0</v>
      </c>
      <c r="E407" s="311"/>
      <c r="F407" s="306">
        <f>E407/2</f>
        <v>0</v>
      </c>
      <c r="H407" s="462" t="s">
        <v>265</v>
      </c>
      <c r="I407" s="465">
        <f>D418</f>
        <v>0</v>
      </c>
      <c r="J407" s="465">
        <v>0.4</v>
      </c>
      <c r="K407" s="316">
        <f t="shared" si="52"/>
        <v>0</v>
      </c>
      <c r="L407" s="333" t="e">
        <f t="shared" si="49"/>
        <v>#DIV/0!</v>
      </c>
      <c r="M407" s="292"/>
      <c r="N407" s="462" t="s">
        <v>265</v>
      </c>
      <c r="O407" s="465">
        <f>F418</f>
        <v>0</v>
      </c>
      <c r="P407" s="316">
        <v>0.4</v>
      </c>
      <c r="Q407" s="316">
        <f t="shared" si="53"/>
        <v>0</v>
      </c>
      <c r="R407" s="333" t="e">
        <f t="shared" si="51"/>
        <v>#DIV/0!</v>
      </c>
    </row>
    <row r="408" spans="1:6" ht="13.5" thickBot="1">
      <c r="A408" s="457" t="s">
        <v>138</v>
      </c>
      <c r="B408" s="320" t="s">
        <v>107</v>
      </c>
      <c r="C408" s="321"/>
      <c r="D408" s="322">
        <f>C408</f>
        <v>0</v>
      </c>
      <c r="E408" s="323"/>
      <c r="F408" s="322">
        <f>E408</f>
        <v>0</v>
      </c>
    </row>
    <row r="409" spans="1:17" ht="13.5" thickBot="1">
      <c r="A409" s="455" t="s">
        <v>293</v>
      </c>
      <c r="B409" s="392" t="s">
        <v>127</v>
      </c>
      <c r="C409" s="321"/>
      <c r="D409" s="322">
        <f>C409/2</f>
        <v>0</v>
      </c>
      <c r="E409" s="323"/>
      <c r="F409" s="322">
        <f>E409/2</f>
        <v>0</v>
      </c>
      <c r="J409" s="278" t="s">
        <v>143</v>
      </c>
      <c r="K409" s="319">
        <f>SUM('Plan2 - UTI'!I164:I167)</f>
        <v>0</v>
      </c>
      <c r="P409" s="278" t="s">
        <v>143</v>
      </c>
      <c r="Q409" s="319">
        <f>'Plan2 - UTI'!I168</f>
        <v>0</v>
      </c>
    </row>
    <row r="410" spans="1:6" ht="12.75">
      <c r="A410" s="455" t="s">
        <v>294</v>
      </c>
      <c r="B410" s="392" t="s">
        <v>295</v>
      </c>
      <c r="C410" s="321"/>
      <c r="D410" s="322">
        <f>C410/20</f>
        <v>0</v>
      </c>
      <c r="E410" s="323"/>
      <c r="F410" s="322">
        <f>E410/20</f>
        <v>0</v>
      </c>
    </row>
    <row r="411" spans="1:6" ht="12.75">
      <c r="A411" s="456" t="s">
        <v>257</v>
      </c>
      <c r="B411" s="304" t="s">
        <v>266</v>
      </c>
      <c r="C411" s="305"/>
      <c r="D411" s="306">
        <f>C411/20</f>
        <v>0</v>
      </c>
      <c r="E411" s="311"/>
      <c r="F411" s="306">
        <f>E411/20</f>
        <v>0</v>
      </c>
    </row>
    <row r="412" spans="1:6" ht="12.75">
      <c r="A412" s="456" t="s">
        <v>258</v>
      </c>
      <c r="B412" s="304" t="s">
        <v>266</v>
      </c>
      <c r="C412" s="305"/>
      <c r="D412" s="306">
        <f>C412/20</f>
        <v>0</v>
      </c>
      <c r="E412" s="311"/>
      <c r="F412" s="306">
        <f>E412/20</f>
        <v>0</v>
      </c>
    </row>
    <row r="413" spans="1:6" ht="12.75">
      <c r="A413" s="456" t="s">
        <v>259</v>
      </c>
      <c r="B413" s="304" t="s">
        <v>267</v>
      </c>
      <c r="C413" s="305"/>
      <c r="D413" s="306">
        <f>C413/10</f>
        <v>0</v>
      </c>
      <c r="E413" s="311"/>
      <c r="F413" s="306">
        <f>E413/10</f>
        <v>0</v>
      </c>
    </row>
    <row r="414" spans="1:6" ht="12.75">
      <c r="A414" s="456" t="s">
        <v>260</v>
      </c>
      <c r="B414" s="304" t="s">
        <v>266</v>
      </c>
      <c r="C414" s="305"/>
      <c r="D414" s="306">
        <f>C414/20</f>
        <v>0</v>
      </c>
      <c r="E414" s="311"/>
      <c r="F414" s="306">
        <f>E414/20</f>
        <v>0</v>
      </c>
    </row>
    <row r="415" spans="1:6" ht="12.75">
      <c r="A415" s="456" t="s">
        <v>260</v>
      </c>
      <c r="B415" s="304" t="s">
        <v>268</v>
      </c>
      <c r="C415" s="305"/>
      <c r="D415" s="306">
        <f>C415*0.07</f>
        <v>0</v>
      </c>
      <c r="E415" s="311"/>
      <c r="F415" s="306">
        <f>E415*0.07</f>
        <v>0</v>
      </c>
    </row>
    <row r="416" spans="1:6" ht="12.75">
      <c r="A416" s="456" t="s">
        <v>262</v>
      </c>
      <c r="B416" s="304" t="s">
        <v>269</v>
      </c>
      <c r="C416" s="305"/>
      <c r="D416" s="306">
        <f>C416/5</f>
        <v>0</v>
      </c>
      <c r="E416" s="311"/>
      <c r="F416" s="306">
        <f>E416/5</f>
        <v>0</v>
      </c>
    </row>
    <row r="417" spans="1:6" ht="12.75">
      <c r="A417" s="456" t="s">
        <v>264</v>
      </c>
      <c r="B417" s="304" t="s">
        <v>267</v>
      </c>
      <c r="C417" s="305"/>
      <c r="D417" s="306">
        <f>C417/10</f>
        <v>0</v>
      </c>
      <c r="E417" s="311"/>
      <c r="F417" s="306">
        <f>E417/10</f>
        <v>0</v>
      </c>
    </row>
    <row r="418" spans="1:6" ht="13.5" thickBot="1">
      <c r="A418" s="458" t="s">
        <v>265</v>
      </c>
      <c r="B418" s="324" t="s">
        <v>270</v>
      </c>
      <c r="C418" s="325"/>
      <c r="D418" s="316">
        <f>C418/5</f>
        <v>0</v>
      </c>
      <c r="E418" s="326"/>
      <c r="F418" s="316">
        <f>E418/5</f>
        <v>0</v>
      </c>
    </row>
    <row r="419" ht="13.5" thickBot="1"/>
    <row r="420" spans="1:15" ht="13.5" thickBot="1">
      <c r="A420" s="626" t="s">
        <v>48</v>
      </c>
      <c r="C420" s="736" t="s">
        <v>98</v>
      </c>
      <c r="D420" s="737"/>
      <c r="E420" s="736" t="s">
        <v>99</v>
      </c>
      <c r="F420" s="737"/>
      <c r="H420" s="290" t="s">
        <v>98</v>
      </c>
      <c r="I420" s="291"/>
      <c r="M420" s="292"/>
      <c r="N420" s="290" t="s">
        <v>99</v>
      </c>
      <c r="O420" s="293"/>
    </row>
    <row r="421" spans="1:16" ht="13.5" thickBot="1">
      <c r="A421" s="334" t="s">
        <v>100</v>
      </c>
      <c r="B421" s="334" t="s">
        <v>101</v>
      </c>
      <c r="C421" s="334" t="s">
        <v>102</v>
      </c>
      <c r="D421" s="302" t="s">
        <v>103</v>
      </c>
      <c r="E421" s="334" t="s">
        <v>102</v>
      </c>
      <c r="F421" s="302" t="s">
        <v>103</v>
      </c>
      <c r="H421" s="626" t="s">
        <v>48</v>
      </c>
      <c r="I421" s="296" t="s">
        <v>104</v>
      </c>
      <c r="J421" s="293" t="s">
        <v>105</v>
      </c>
      <c r="M421" s="292"/>
      <c r="N421" s="626" t="s">
        <v>48</v>
      </c>
      <c r="O421" s="296" t="s">
        <v>104</v>
      </c>
      <c r="P421" s="293" t="s">
        <v>105</v>
      </c>
    </row>
    <row r="422" spans="1:18" ht="13.5" thickBot="1">
      <c r="A422" s="454" t="s">
        <v>136</v>
      </c>
      <c r="B422" s="297" t="s">
        <v>137</v>
      </c>
      <c r="C422" s="298"/>
      <c r="D422" s="299">
        <f>C422/2</f>
        <v>0</v>
      </c>
      <c r="E422" s="298"/>
      <c r="F422" s="299">
        <f>E422/2</f>
        <v>0</v>
      </c>
      <c r="H422" s="301" t="s">
        <v>108</v>
      </c>
      <c r="I422" s="302" t="s">
        <v>109</v>
      </c>
      <c r="J422" s="302" t="s">
        <v>110</v>
      </c>
      <c r="K422" s="303" t="s">
        <v>111</v>
      </c>
      <c r="L422" s="302" t="s">
        <v>112</v>
      </c>
      <c r="M422" s="292"/>
      <c r="N422" s="301" t="s">
        <v>108</v>
      </c>
      <c r="O422" s="302" t="s">
        <v>109</v>
      </c>
      <c r="P422" s="302" t="s">
        <v>110</v>
      </c>
      <c r="Q422" s="303" t="s">
        <v>111</v>
      </c>
      <c r="R422" s="302" t="s">
        <v>112</v>
      </c>
    </row>
    <row r="423" spans="1:18" ht="12.75">
      <c r="A423" s="455" t="s">
        <v>136</v>
      </c>
      <c r="B423" s="304" t="s">
        <v>139</v>
      </c>
      <c r="C423" s="305"/>
      <c r="D423" s="306">
        <f>C423</f>
        <v>0</v>
      </c>
      <c r="E423" s="305"/>
      <c r="F423" s="306">
        <f>E423</f>
        <v>0</v>
      </c>
      <c r="H423" s="459" t="s">
        <v>129</v>
      </c>
      <c r="I423" s="467">
        <f>D422+D423</f>
        <v>0</v>
      </c>
      <c r="J423" s="470">
        <v>4</v>
      </c>
      <c r="K423" s="299">
        <f aca="true" t="shared" si="54" ref="K423:K443">I423/J423</f>
        <v>0</v>
      </c>
      <c r="L423" s="309" t="e">
        <f aca="true" t="shared" si="55" ref="L423:L452">K423/K$454*1000</f>
        <v>#DIV/0!</v>
      </c>
      <c r="M423" s="292"/>
      <c r="N423" s="459" t="s">
        <v>129</v>
      </c>
      <c r="O423" s="467">
        <f>F422+F423</f>
        <v>0</v>
      </c>
      <c r="P423" s="308">
        <v>4</v>
      </c>
      <c r="Q423" s="299">
        <f aca="true" t="shared" si="56" ref="Q423:Q443">O423/P423</f>
        <v>0</v>
      </c>
      <c r="R423" s="309" t="e">
        <f aca="true" t="shared" si="57" ref="R423:R452">Q423/Q$454*1000</f>
        <v>#DIV/0!</v>
      </c>
    </row>
    <row r="424" spans="1:18" ht="12.75">
      <c r="A424" s="456" t="s">
        <v>115</v>
      </c>
      <c r="B424" s="304" t="s">
        <v>107</v>
      </c>
      <c r="C424" s="305"/>
      <c r="D424" s="306">
        <f>C424</f>
        <v>0</v>
      </c>
      <c r="E424" s="305"/>
      <c r="F424" s="306">
        <f>E424</f>
        <v>0</v>
      </c>
      <c r="H424" s="460" t="s">
        <v>115</v>
      </c>
      <c r="I424" s="393">
        <f>D424+D425</f>
        <v>0</v>
      </c>
      <c r="J424" s="471">
        <v>4</v>
      </c>
      <c r="K424" s="306">
        <f t="shared" si="54"/>
        <v>0</v>
      </c>
      <c r="L424" s="313" t="e">
        <f t="shared" si="55"/>
        <v>#DIV/0!</v>
      </c>
      <c r="M424" s="292"/>
      <c r="N424" s="460" t="s">
        <v>115</v>
      </c>
      <c r="O424" s="393">
        <f>F424+F425</f>
        <v>0</v>
      </c>
      <c r="P424" s="312">
        <v>4</v>
      </c>
      <c r="Q424" s="306">
        <f t="shared" si="56"/>
        <v>0</v>
      </c>
      <c r="R424" s="313" t="e">
        <f t="shared" si="57"/>
        <v>#DIV/0!</v>
      </c>
    </row>
    <row r="425" spans="1:18" ht="12.75">
      <c r="A425" s="456" t="s">
        <v>115</v>
      </c>
      <c r="B425" s="304" t="s">
        <v>116</v>
      </c>
      <c r="C425" s="305"/>
      <c r="D425" s="306">
        <f>C425*2</f>
        <v>0</v>
      </c>
      <c r="E425" s="305"/>
      <c r="F425" s="306">
        <f>E425*2</f>
        <v>0</v>
      </c>
      <c r="H425" s="460" t="s">
        <v>113</v>
      </c>
      <c r="I425" s="393">
        <f>D426</f>
        <v>0</v>
      </c>
      <c r="J425" s="471">
        <v>2</v>
      </c>
      <c r="K425" s="306">
        <f t="shared" si="54"/>
        <v>0</v>
      </c>
      <c r="L425" s="313" t="e">
        <f t="shared" si="55"/>
        <v>#DIV/0!</v>
      </c>
      <c r="M425" s="292"/>
      <c r="N425" s="460" t="s">
        <v>113</v>
      </c>
      <c r="O425" s="393">
        <f>F426</f>
        <v>0</v>
      </c>
      <c r="P425" s="312">
        <v>2</v>
      </c>
      <c r="Q425" s="306">
        <f t="shared" si="56"/>
        <v>0</v>
      </c>
      <c r="R425" s="313" t="e">
        <f t="shared" si="57"/>
        <v>#DIV/0!</v>
      </c>
    </row>
    <row r="426" spans="1:18" ht="12.75">
      <c r="A426" s="456" t="s">
        <v>113</v>
      </c>
      <c r="B426" s="304" t="s">
        <v>107</v>
      </c>
      <c r="C426" s="305"/>
      <c r="D426" s="306">
        <f>C426</f>
        <v>0</v>
      </c>
      <c r="E426" s="305"/>
      <c r="F426" s="306">
        <f>E426</f>
        <v>0</v>
      </c>
      <c r="H426" s="460" t="s">
        <v>114</v>
      </c>
      <c r="I426" s="393">
        <f>D427</f>
        <v>0</v>
      </c>
      <c r="J426" s="471">
        <v>6</v>
      </c>
      <c r="K426" s="306">
        <f t="shared" si="54"/>
        <v>0</v>
      </c>
      <c r="L426" s="313" t="e">
        <f t="shared" si="55"/>
        <v>#DIV/0!</v>
      </c>
      <c r="M426" s="292"/>
      <c r="N426" s="460" t="s">
        <v>114</v>
      </c>
      <c r="O426" s="393">
        <f>F427</f>
        <v>0</v>
      </c>
      <c r="P426" s="312">
        <v>6</v>
      </c>
      <c r="Q426" s="306">
        <f t="shared" si="56"/>
        <v>0</v>
      </c>
      <c r="R426" s="313" t="e">
        <f t="shared" si="57"/>
        <v>#DIV/0!</v>
      </c>
    </row>
    <row r="427" spans="1:18" ht="12.75">
      <c r="A427" s="456" t="s">
        <v>114</v>
      </c>
      <c r="B427" s="304" t="s">
        <v>107</v>
      </c>
      <c r="C427" s="305"/>
      <c r="D427" s="306">
        <f>C427</f>
        <v>0</v>
      </c>
      <c r="E427" s="305"/>
      <c r="F427" s="306">
        <f>E427</f>
        <v>0</v>
      </c>
      <c r="H427" s="460" t="s">
        <v>106</v>
      </c>
      <c r="I427" s="393">
        <f>D428</f>
        <v>0</v>
      </c>
      <c r="J427" s="471">
        <v>2</v>
      </c>
      <c r="K427" s="306">
        <f t="shared" si="54"/>
        <v>0</v>
      </c>
      <c r="L427" s="313" t="e">
        <f t="shared" si="55"/>
        <v>#DIV/0!</v>
      </c>
      <c r="M427" s="292"/>
      <c r="N427" s="460" t="s">
        <v>106</v>
      </c>
      <c r="O427" s="393">
        <f>F428</f>
        <v>0</v>
      </c>
      <c r="P427" s="312">
        <v>2</v>
      </c>
      <c r="Q427" s="306">
        <f t="shared" si="56"/>
        <v>0</v>
      </c>
      <c r="R427" s="313" t="e">
        <f t="shared" si="57"/>
        <v>#DIV/0!</v>
      </c>
    </row>
    <row r="428" spans="1:18" ht="12.75">
      <c r="A428" s="456" t="s">
        <v>106</v>
      </c>
      <c r="B428" s="304" t="s">
        <v>107</v>
      </c>
      <c r="C428" s="305"/>
      <c r="D428" s="306">
        <f>C428</f>
        <v>0</v>
      </c>
      <c r="E428" s="305"/>
      <c r="F428" s="306">
        <f>E428</f>
        <v>0</v>
      </c>
      <c r="H428" s="461" t="s">
        <v>119</v>
      </c>
      <c r="I428" s="393">
        <f>D429+D431</f>
        <v>0</v>
      </c>
      <c r="J428" s="471">
        <v>1</v>
      </c>
      <c r="K428" s="306">
        <f t="shared" si="54"/>
        <v>0</v>
      </c>
      <c r="L428" s="313" t="e">
        <f t="shared" si="55"/>
        <v>#DIV/0!</v>
      </c>
      <c r="M428" s="292"/>
      <c r="N428" s="461" t="s">
        <v>119</v>
      </c>
      <c r="O428" s="393">
        <f>F429+F431</f>
        <v>0</v>
      </c>
      <c r="P428" s="312">
        <v>1</v>
      </c>
      <c r="Q428" s="306">
        <f t="shared" si="56"/>
        <v>0</v>
      </c>
      <c r="R428" s="313" t="e">
        <f t="shared" si="57"/>
        <v>#DIV/0!</v>
      </c>
    </row>
    <row r="429" spans="1:18" ht="12.75">
      <c r="A429" s="455" t="s">
        <v>117</v>
      </c>
      <c r="B429" s="304" t="s">
        <v>118</v>
      </c>
      <c r="C429" s="305"/>
      <c r="D429" s="306">
        <f>C429/4</f>
        <v>0</v>
      </c>
      <c r="E429" s="305"/>
      <c r="F429" s="306">
        <f>E429/4</f>
        <v>0</v>
      </c>
      <c r="H429" s="461" t="s">
        <v>121</v>
      </c>
      <c r="I429" s="393">
        <f>D430</f>
        <v>0</v>
      </c>
      <c r="J429" s="471">
        <v>0.8</v>
      </c>
      <c r="K429" s="306">
        <f t="shared" si="54"/>
        <v>0</v>
      </c>
      <c r="L429" s="313" t="e">
        <f t="shared" si="55"/>
        <v>#DIV/0!</v>
      </c>
      <c r="M429" s="292"/>
      <c r="N429" s="461" t="s">
        <v>121</v>
      </c>
      <c r="O429" s="393">
        <f>F430</f>
        <v>0</v>
      </c>
      <c r="P429" s="312">
        <v>0.8</v>
      </c>
      <c r="Q429" s="306">
        <f t="shared" si="56"/>
        <v>0</v>
      </c>
      <c r="R429" s="313" t="e">
        <f t="shared" si="57"/>
        <v>#DIV/0!</v>
      </c>
    </row>
    <row r="430" spans="1:18" ht="12.75">
      <c r="A430" s="455" t="s">
        <v>117</v>
      </c>
      <c r="B430" s="304" t="s">
        <v>120</v>
      </c>
      <c r="C430" s="305"/>
      <c r="D430" s="306">
        <f>C430/5</f>
        <v>0</v>
      </c>
      <c r="E430" s="305"/>
      <c r="F430" s="306">
        <f>E430/5</f>
        <v>0</v>
      </c>
      <c r="H430" s="461" t="s">
        <v>135</v>
      </c>
      <c r="I430" s="393">
        <f>D432</f>
        <v>0</v>
      </c>
      <c r="J430" s="471">
        <v>1</v>
      </c>
      <c r="K430" s="306">
        <f t="shared" si="54"/>
        <v>0</v>
      </c>
      <c r="L430" s="313" t="e">
        <f t="shared" si="55"/>
        <v>#DIV/0!</v>
      </c>
      <c r="M430" s="292"/>
      <c r="N430" s="461" t="s">
        <v>135</v>
      </c>
      <c r="O430" s="393">
        <f>F432</f>
        <v>0</v>
      </c>
      <c r="P430" s="312">
        <v>1</v>
      </c>
      <c r="Q430" s="306">
        <f t="shared" si="56"/>
        <v>0</v>
      </c>
      <c r="R430" s="313" t="e">
        <f t="shared" si="57"/>
        <v>#DIV/0!</v>
      </c>
    </row>
    <row r="431" spans="1:18" ht="12.75">
      <c r="A431" s="455" t="s">
        <v>117</v>
      </c>
      <c r="B431" s="304" t="s">
        <v>122</v>
      </c>
      <c r="C431" s="305"/>
      <c r="D431" s="306">
        <f>C431/2</f>
        <v>0</v>
      </c>
      <c r="E431" s="305"/>
      <c r="F431" s="306">
        <f>E431/2</f>
        <v>0</v>
      </c>
      <c r="H431" s="461" t="s">
        <v>130</v>
      </c>
      <c r="I431" s="393">
        <f>D433+D434</f>
        <v>0</v>
      </c>
      <c r="J431" s="471">
        <v>2</v>
      </c>
      <c r="K431" s="306">
        <f t="shared" si="54"/>
        <v>0</v>
      </c>
      <c r="L431" s="313" t="e">
        <f t="shared" si="55"/>
        <v>#DIV/0!</v>
      </c>
      <c r="M431" s="292"/>
      <c r="N431" s="461" t="s">
        <v>130</v>
      </c>
      <c r="O431" s="393">
        <f>F433+F434</f>
        <v>0</v>
      </c>
      <c r="P431" s="312">
        <v>2</v>
      </c>
      <c r="Q431" s="306">
        <f t="shared" si="56"/>
        <v>0</v>
      </c>
      <c r="R431" s="313" t="e">
        <f t="shared" si="57"/>
        <v>#DIV/0!</v>
      </c>
    </row>
    <row r="432" spans="1:18" ht="12.75">
      <c r="A432" s="455" t="s">
        <v>135</v>
      </c>
      <c r="B432" s="304" t="s">
        <v>107</v>
      </c>
      <c r="C432" s="305"/>
      <c r="D432" s="306">
        <f>C432</f>
        <v>0</v>
      </c>
      <c r="E432" s="305"/>
      <c r="F432" s="306">
        <f>E432</f>
        <v>0</v>
      </c>
      <c r="H432" s="461" t="s">
        <v>123</v>
      </c>
      <c r="I432" s="393">
        <f>D437+D438</f>
        <v>0</v>
      </c>
      <c r="J432" s="471">
        <v>0.5</v>
      </c>
      <c r="K432" s="306">
        <f t="shared" si="54"/>
        <v>0</v>
      </c>
      <c r="L432" s="313" t="e">
        <f t="shared" si="55"/>
        <v>#DIV/0!</v>
      </c>
      <c r="M432" s="292"/>
      <c r="N432" s="461" t="s">
        <v>123</v>
      </c>
      <c r="O432" s="393">
        <f>F437+F438</f>
        <v>0</v>
      </c>
      <c r="P432" s="312">
        <v>0.5</v>
      </c>
      <c r="Q432" s="306">
        <f t="shared" si="56"/>
        <v>0</v>
      </c>
      <c r="R432" s="313" t="e">
        <f t="shared" si="57"/>
        <v>#DIV/0!</v>
      </c>
    </row>
    <row r="433" spans="1:18" ht="12.75">
      <c r="A433" s="455" t="s">
        <v>130</v>
      </c>
      <c r="B433" s="304" t="s">
        <v>125</v>
      </c>
      <c r="C433" s="305"/>
      <c r="D433" s="306">
        <f>C433/4</f>
        <v>0</v>
      </c>
      <c r="E433" s="305"/>
      <c r="F433" s="306">
        <f>E433/4</f>
        <v>0</v>
      </c>
      <c r="H433" s="461" t="s">
        <v>126</v>
      </c>
      <c r="I433" s="393">
        <f>D435+D436</f>
        <v>0</v>
      </c>
      <c r="J433" s="471">
        <v>0.5</v>
      </c>
      <c r="K433" s="306">
        <f t="shared" si="54"/>
        <v>0</v>
      </c>
      <c r="L433" s="313" t="e">
        <f t="shared" si="55"/>
        <v>#DIV/0!</v>
      </c>
      <c r="M433" s="292"/>
      <c r="N433" s="461" t="s">
        <v>126</v>
      </c>
      <c r="O433" s="393">
        <f>F435+F436</f>
        <v>0</v>
      </c>
      <c r="P433" s="312">
        <v>0.5</v>
      </c>
      <c r="Q433" s="306">
        <f t="shared" si="56"/>
        <v>0</v>
      </c>
      <c r="R433" s="313" t="e">
        <f t="shared" si="57"/>
        <v>#DIV/0!</v>
      </c>
    </row>
    <row r="434" spans="1:18" ht="12.75">
      <c r="A434" s="455" t="s">
        <v>130</v>
      </c>
      <c r="B434" s="304" t="s">
        <v>127</v>
      </c>
      <c r="C434" s="305"/>
      <c r="D434" s="306">
        <f>C434/2</f>
        <v>0</v>
      </c>
      <c r="E434" s="305"/>
      <c r="F434" s="306">
        <f>E434/2</f>
        <v>0</v>
      </c>
      <c r="H434" s="461" t="s">
        <v>165</v>
      </c>
      <c r="I434" s="393">
        <f>D440</f>
        <v>0</v>
      </c>
      <c r="J434" s="471">
        <v>1.2</v>
      </c>
      <c r="K434" s="306">
        <f t="shared" si="54"/>
        <v>0</v>
      </c>
      <c r="L434" s="313" t="e">
        <f t="shared" si="55"/>
        <v>#DIV/0!</v>
      </c>
      <c r="M434" s="292"/>
      <c r="N434" s="461" t="s">
        <v>165</v>
      </c>
      <c r="O434" s="393">
        <f>F440</f>
        <v>0</v>
      </c>
      <c r="P434" s="312">
        <v>1.2</v>
      </c>
      <c r="Q434" s="306">
        <f t="shared" si="56"/>
        <v>0</v>
      </c>
      <c r="R434" s="313" t="e">
        <f t="shared" si="57"/>
        <v>#DIV/0!</v>
      </c>
    </row>
    <row r="435" spans="1:18" ht="12.75">
      <c r="A435" s="455" t="s">
        <v>124</v>
      </c>
      <c r="B435" s="304" t="s">
        <v>125</v>
      </c>
      <c r="C435" s="305"/>
      <c r="D435" s="306">
        <f>C435/4</f>
        <v>0</v>
      </c>
      <c r="E435" s="305"/>
      <c r="F435" s="306">
        <f>E435/4</f>
        <v>0</v>
      </c>
      <c r="H435" s="461" t="s">
        <v>166</v>
      </c>
      <c r="I435" s="393">
        <f>D439</f>
        <v>0</v>
      </c>
      <c r="J435" s="471">
        <v>1.2</v>
      </c>
      <c r="K435" s="306">
        <f t="shared" si="54"/>
        <v>0</v>
      </c>
      <c r="L435" s="313" t="e">
        <f t="shared" si="55"/>
        <v>#DIV/0!</v>
      </c>
      <c r="M435" s="292"/>
      <c r="N435" s="461" t="s">
        <v>166</v>
      </c>
      <c r="O435" s="393">
        <f>F439</f>
        <v>0</v>
      </c>
      <c r="P435" s="312">
        <v>1.2</v>
      </c>
      <c r="Q435" s="306">
        <f t="shared" si="56"/>
        <v>0</v>
      </c>
      <c r="R435" s="313" t="e">
        <f t="shared" si="57"/>
        <v>#DIV/0!</v>
      </c>
    </row>
    <row r="436" spans="1:18" ht="12.75">
      <c r="A436" s="455" t="s">
        <v>124</v>
      </c>
      <c r="B436" s="304" t="s">
        <v>127</v>
      </c>
      <c r="C436" s="305"/>
      <c r="D436" s="306">
        <f>C436/2</f>
        <v>0</v>
      </c>
      <c r="E436" s="305"/>
      <c r="F436" s="306">
        <f>E436/2</f>
        <v>0</v>
      </c>
      <c r="H436" s="461" t="s">
        <v>133</v>
      </c>
      <c r="I436" s="393">
        <f>D441+D442</f>
        <v>0</v>
      </c>
      <c r="J436" s="471">
        <v>3</v>
      </c>
      <c r="K436" s="306">
        <f t="shared" si="54"/>
        <v>0</v>
      </c>
      <c r="L436" s="313" t="e">
        <f t="shared" si="55"/>
        <v>#DIV/0!</v>
      </c>
      <c r="M436" s="292"/>
      <c r="N436" s="461" t="s">
        <v>133</v>
      </c>
      <c r="O436" s="393">
        <f>F441+F442</f>
        <v>0</v>
      </c>
      <c r="P436" s="312">
        <v>3</v>
      </c>
      <c r="Q436" s="306">
        <f t="shared" si="56"/>
        <v>0</v>
      </c>
      <c r="R436" s="313" t="e">
        <f t="shared" si="57"/>
        <v>#DIV/0!</v>
      </c>
    </row>
    <row r="437" spans="1:18" ht="12.75">
      <c r="A437" s="455" t="s">
        <v>124</v>
      </c>
      <c r="B437" s="304" t="s">
        <v>118</v>
      </c>
      <c r="C437" s="305"/>
      <c r="D437" s="306">
        <f>C437/4</f>
        <v>0</v>
      </c>
      <c r="E437" s="305"/>
      <c r="F437" s="306">
        <f>E437/4</f>
        <v>0</v>
      </c>
      <c r="H437" s="461" t="s">
        <v>167</v>
      </c>
      <c r="I437" s="393">
        <f>D444</f>
        <v>0</v>
      </c>
      <c r="J437" s="471">
        <v>0.4</v>
      </c>
      <c r="K437" s="306">
        <f t="shared" si="54"/>
        <v>0</v>
      </c>
      <c r="L437" s="313" t="e">
        <f t="shared" si="55"/>
        <v>#DIV/0!</v>
      </c>
      <c r="M437" s="292"/>
      <c r="N437" s="461" t="s">
        <v>167</v>
      </c>
      <c r="O437" s="393">
        <f>F444</f>
        <v>0</v>
      </c>
      <c r="P437" s="312">
        <v>0.4</v>
      </c>
      <c r="Q437" s="306">
        <f t="shared" si="56"/>
        <v>0</v>
      </c>
      <c r="R437" s="313" t="e">
        <f t="shared" si="57"/>
        <v>#DIV/0!</v>
      </c>
    </row>
    <row r="438" spans="1:18" ht="12.75">
      <c r="A438" s="455" t="s">
        <v>124</v>
      </c>
      <c r="B438" s="304" t="s">
        <v>122</v>
      </c>
      <c r="C438" s="305"/>
      <c r="D438" s="306">
        <f>C438/2</f>
        <v>0</v>
      </c>
      <c r="E438" s="305"/>
      <c r="F438" s="306">
        <f>E438/2</f>
        <v>0</v>
      </c>
      <c r="H438" s="461" t="s">
        <v>168</v>
      </c>
      <c r="I438" s="393">
        <f>D443</f>
        <v>0</v>
      </c>
      <c r="J438" s="471">
        <v>0.4</v>
      </c>
      <c r="K438" s="306">
        <f t="shared" si="54"/>
        <v>0</v>
      </c>
      <c r="L438" s="313" t="e">
        <f t="shared" si="55"/>
        <v>#DIV/0!</v>
      </c>
      <c r="M438" s="292"/>
      <c r="N438" s="461" t="s">
        <v>168</v>
      </c>
      <c r="O438" s="393">
        <f>F443</f>
        <v>0</v>
      </c>
      <c r="P438" s="312">
        <v>0.4</v>
      </c>
      <c r="Q438" s="306">
        <f t="shared" si="56"/>
        <v>0</v>
      </c>
      <c r="R438" s="313" t="e">
        <f t="shared" si="57"/>
        <v>#DIV/0!</v>
      </c>
    </row>
    <row r="439" spans="1:18" ht="12.75">
      <c r="A439" s="455" t="s">
        <v>159</v>
      </c>
      <c r="B439" s="304" t="s">
        <v>161</v>
      </c>
      <c r="C439" s="305"/>
      <c r="D439" s="306">
        <f>C439/1.67</f>
        <v>0</v>
      </c>
      <c r="E439" s="305"/>
      <c r="F439" s="306">
        <f>E439/1.67</f>
        <v>0</v>
      </c>
      <c r="H439" s="461" t="s">
        <v>128</v>
      </c>
      <c r="I439" s="393">
        <f>D445+D446</f>
        <v>0</v>
      </c>
      <c r="J439" s="471">
        <v>12</v>
      </c>
      <c r="K439" s="306">
        <f t="shared" si="54"/>
        <v>0</v>
      </c>
      <c r="L439" s="313" t="e">
        <f t="shared" si="55"/>
        <v>#DIV/0!</v>
      </c>
      <c r="M439" s="292"/>
      <c r="N439" s="461" t="s">
        <v>128</v>
      </c>
      <c r="O439" s="393">
        <f>F445+F446</f>
        <v>0</v>
      </c>
      <c r="P439" s="312">
        <v>12</v>
      </c>
      <c r="Q439" s="306">
        <f t="shared" si="56"/>
        <v>0</v>
      </c>
      <c r="R439" s="313" t="e">
        <f t="shared" si="57"/>
        <v>#DIV/0!</v>
      </c>
    </row>
    <row r="440" spans="1:18" ht="12.75">
      <c r="A440" s="455" t="s">
        <v>159</v>
      </c>
      <c r="B440" s="304" t="s">
        <v>160</v>
      </c>
      <c r="C440" s="305"/>
      <c r="D440" s="306">
        <f>C440/1.67</f>
        <v>0</v>
      </c>
      <c r="E440" s="305"/>
      <c r="F440" s="306">
        <f>E440/1.67</f>
        <v>0</v>
      </c>
      <c r="H440" s="461" t="s">
        <v>141</v>
      </c>
      <c r="I440" s="393">
        <f>D447</f>
        <v>0</v>
      </c>
      <c r="J440" s="471">
        <v>0.2</v>
      </c>
      <c r="K440" s="306">
        <f t="shared" si="54"/>
        <v>0</v>
      </c>
      <c r="L440" s="313" t="e">
        <f t="shared" si="55"/>
        <v>#DIV/0!</v>
      </c>
      <c r="M440" s="292"/>
      <c r="N440" s="461" t="s">
        <v>141</v>
      </c>
      <c r="O440" s="393">
        <f>F447</f>
        <v>0</v>
      </c>
      <c r="P440" s="312">
        <v>0.2</v>
      </c>
      <c r="Q440" s="306">
        <f t="shared" si="56"/>
        <v>0</v>
      </c>
      <c r="R440" s="313" t="e">
        <f t="shared" si="57"/>
        <v>#DIV/0!</v>
      </c>
    </row>
    <row r="441" spans="1:18" ht="12.75">
      <c r="A441" s="455" t="s">
        <v>133</v>
      </c>
      <c r="B441" s="304" t="s">
        <v>127</v>
      </c>
      <c r="C441" s="305"/>
      <c r="D441" s="306">
        <f>C441/2</f>
        <v>0</v>
      </c>
      <c r="E441" s="305"/>
      <c r="F441" s="306">
        <f>E441/2</f>
        <v>0</v>
      </c>
      <c r="H441" s="461" t="s">
        <v>142</v>
      </c>
      <c r="I441" s="393">
        <f>D448+D449</f>
        <v>0</v>
      </c>
      <c r="J441" s="471">
        <v>0.3</v>
      </c>
      <c r="K441" s="306">
        <f t="shared" si="54"/>
        <v>0</v>
      </c>
      <c r="L441" s="313" t="e">
        <f t="shared" si="55"/>
        <v>#DIV/0!</v>
      </c>
      <c r="M441" s="292"/>
      <c r="N441" s="461" t="s">
        <v>142</v>
      </c>
      <c r="O441" s="393">
        <f>F448+F449</f>
        <v>0</v>
      </c>
      <c r="P441" s="312">
        <v>0.3</v>
      </c>
      <c r="Q441" s="306">
        <f t="shared" si="56"/>
        <v>0</v>
      </c>
      <c r="R441" s="313" t="e">
        <f t="shared" si="57"/>
        <v>#DIV/0!</v>
      </c>
    </row>
    <row r="442" spans="1:18" ht="12.75">
      <c r="A442" s="455" t="s">
        <v>133</v>
      </c>
      <c r="B442" s="304" t="s">
        <v>107</v>
      </c>
      <c r="C442" s="336"/>
      <c r="D442" s="306">
        <f>C442</f>
        <v>0</v>
      </c>
      <c r="E442" s="336"/>
      <c r="F442" s="306">
        <f>E442</f>
        <v>0</v>
      </c>
      <c r="H442" s="461" t="s">
        <v>140</v>
      </c>
      <c r="I442" s="393">
        <f>D450+D451</f>
        <v>0</v>
      </c>
      <c r="J442" s="471">
        <v>0.4</v>
      </c>
      <c r="K442" s="306">
        <f t="shared" si="54"/>
        <v>0</v>
      </c>
      <c r="L442" s="313" t="e">
        <f t="shared" si="55"/>
        <v>#DIV/0!</v>
      </c>
      <c r="M442" s="292"/>
      <c r="N442" s="461" t="s">
        <v>140</v>
      </c>
      <c r="O442" s="393">
        <f>F450+F451</f>
        <v>0</v>
      </c>
      <c r="P442" s="312">
        <v>0.4</v>
      </c>
      <c r="Q442" s="306">
        <f t="shared" si="56"/>
        <v>0</v>
      </c>
      <c r="R442" s="313" t="e">
        <f t="shared" si="57"/>
        <v>#DIV/0!</v>
      </c>
    </row>
    <row r="443" spans="1:18" ht="12.75">
      <c r="A443" s="455" t="s">
        <v>162</v>
      </c>
      <c r="B443" s="304" t="s">
        <v>164</v>
      </c>
      <c r="C443" s="305"/>
      <c r="D443" s="306">
        <f>C443/2.5</f>
        <v>0</v>
      </c>
      <c r="E443" s="305"/>
      <c r="F443" s="306">
        <f>E443/2.5</f>
        <v>0</v>
      </c>
      <c r="H443" s="461" t="s">
        <v>138</v>
      </c>
      <c r="I443" s="393">
        <f>D452+D453</f>
        <v>0</v>
      </c>
      <c r="J443" s="471">
        <v>2</v>
      </c>
      <c r="K443" s="306">
        <f t="shared" si="54"/>
        <v>0</v>
      </c>
      <c r="L443" s="313" t="e">
        <f t="shared" si="55"/>
        <v>#DIV/0!</v>
      </c>
      <c r="M443" s="292"/>
      <c r="N443" s="461" t="s">
        <v>138</v>
      </c>
      <c r="O443" s="393">
        <f>F452+F453</f>
        <v>0</v>
      </c>
      <c r="P443" s="312">
        <v>2</v>
      </c>
      <c r="Q443" s="306">
        <f t="shared" si="56"/>
        <v>0</v>
      </c>
      <c r="R443" s="313" t="e">
        <f t="shared" si="57"/>
        <v>#DIV/0!</v>
      </c>
    </row>
    <row r="444" spans="1:18" ht="12.75">
      <c r="A444" s="455" t="s">
        <v>162</v>
      </c>
      <c r="B444" s="304" t="s">
        <v>163</v>
      </c>
      <c r="C444" s="305"/>
      <c r="D444" s="306">
        <f>C444/2.5</f>
        <v>0</v>
      </c>
      <c r="E444" s="305"/>
      <c r="F444" s="306">
        <f>E444/2.5</f>
        <v>0</v>
      </c>
      <c r="H444" s="393" t="s">
        <v>293</v>
      </c>
      <c r="I444" s="393">
        <f>D454</f>
        <v>0</v>
      </c>
      <c r="J444" s="393">
        <v>0.5</v>
      </c>
      <c r="K444" s="306">
        <f aca="true" t="shared" si="58" ref="K444:K452">I444/J444</f>
        <v>0</v>
      </c>
      <c r="L444" s="313" t="e">
        <f t="shared" si="55"/>
        <v>#DIV/0!</v>
      </c>
      <c r="M444" s="394"/>
      <c r="N444" s="393" t="s">
        <v>293</v>
      </c>
      <c r="O444" s="393">
        <f>F454</f>
        <v>0</v>
      </c>
      <c r="P444" s="393">
        <v>0.5</v>
      </c>
      <c r="Q444" s="306">
        <f aca="true" t="shared" si="59" ref="Q444:Q452">O444/P444</f>
        <v>0</v>
      </c>
      <c r="R444" s="313" t="e">
        <f t="shared" si="57"/>
        <v>#DIV/0!</v>
      </c>
    </row>
    <row r="445" spans="1:18" ht="12.75">
      <c r="A445" s="455" t="s">
        <v>131</v>
      </c>
      <c r="B445" s="304" t="s">
        <v>132</v>
      </c>
      <c r="C445" s="305"/>
      <c r="D445" s="306">
        <f>C445*4</f>
        <v>0</v>
      </c>
      <c r="E445" s="305"/>
      <c r="F445" s="306">
        <f>E445*4</f>
        <v>0</v>
      </c>
      <c r="H445" s="393" t="s">
        <v>294</v>
      </c>
      <c r="I445" s="393">
        <f>D455</f>
        <v>0</v>
      </c>
      <c r="J445" s="393">
        <v>0.1</v>
      </c>
      <c r="K445" s="306">
        <f t="shared" si="58"/>
        <v>0</v>
      </c>
      <c r="L445" s="313" t="e">
        <f t="shared" si="55"/>
        <v>#DIV/0!</v>
      </c>
      <c r="M445" s="394"/>
      <c r="N445" s="393" t="s">
        <v>294</v>
      </c>
      <c r="O445" s="393">
        <f>F455</f>
        <v>0</v>
      </c>
      <c r="P445" s="393">
        <v>0.1</v>
      </c>
      <c r="Q445" s="306">
        <f t="shared" si="59"/>
        <v>0</v>
      </c>
      <c r="R445" s="313" t="e">
        <f t="shared" si="57"/>
        <v>#DIV/0!</v>
      </c>
    </row>
    <row r="446" spans="1:18" ht="12.75">
      <c r="A446" s="455" t="s">
        <v>131</v>
      </c>
      <c r="B446" s="304" t="s">
        <v>134</v>
      </c>
      <c r="C446" s="305"/>
      <c r="D446" s="306">
        <f>C446*2</f>
        <v>0</v>
      </c>
      <c r="E446" s="305"/>
      <c r="F446" s="306">
        <f>E446*2</f>
        <v>0</v>
      </c>
      <c r="H446" s="460" t="s">
        <v>257</v>
      </c>
      <c r="I446" s="393">
        <f>D456</f>
        <v>0</v>
      </c>
      <c r="J446" s="393">
        <v>0.04</v>
      </c>
      <c r="K446" s="306">
        <f t="shared" si="58"/>
        <v>0</v>
      </c>
      <c r="L446" s="313" t="e">
        <f t="shared" si="55"/>
        <v>#DIV/0!</v>
      </c>
      <c r="M446" s="292"/>
      <c r="N446" s="460" t="s">
        <v>257</v>
      </c>
      <c r="O446" s="393">
        <f>F456</f>
        <v>0</v>
      </c>
      <c r="P446" s="306">
        <v>0.04</v>
      </c>
      <c r="Q446" s="306">
        <f t="shared" si="59"/>
        <v>0</v>
      </c>
      <c r="R446" s="313" t="e">
        <f t="shared" si="57"/>
        <v>#DIV/0!</v>
      </c>
    </row>
    <row r="447" spans="1:18" ht="12.75">
      <c r="A447" s="455" t="s">
        <v>141</v>
      </c>
      <c r="B447" s="304" t="s">
        <v>145</v>
      </c>
      <c r="C447" s="305"/>
      <c r="D447" s="306">
        <f>C447/20</f>
        <v>0</v>
      </c>
      <c r="E447" s="305"/>
      <c r="F447" s="306">
        <f>E447/20</f>
        <v>0</v>
      </c>
      <c r="H447" s="460" t="s">
        <v>258</v>
      </c>
      <c r="I447" s="393">
        <f>D457</f>
        <v>0</v>
      </c>
      <c r="J447" s="393">
        <v>0.21</v>
      </c>
      <c r="K447" s="306">
        <f t="shared" si="58"/>
        <v>0</v>
      </c>
      <c r="L447" s="313" t="e">
        <f t="shared" si="55"/>
        <v>#DIV/0!</v>
      </c>
      <c r="M447" s="292"/>
      <c r="N447" s="460" t="s">
        <v>258</v>
      </c>
      <c r="O447" s="393">
        <f>F457</f>
        <v>0</v>
      </c>
      <c r="P447" s="306">
        <v>0.21</v>
      </c>
      <c r="Q447" s="306">
        <f t="shared" si="59"/>
        <v>0</v>
      </c>
      <c r="R447" s="313" t="e">
        <f t="shared" si="57"/>
        <v>#DIV/0!</v>
      </c>
    </row>
    <row r="448" spans="1:18" ht="12.75">
      <c r="A448" s="455" t="s">
        <v>142</v>
      </c>
      <c r="B448" s="304" t="s">
        <v>261</v>
      </c>
      <c r="C448" s="305"/>
      <c r="D448" s="306">
        <f>C448/30</f>
        <v>0</v>
      </c>
      <c r="E448" s="311"/>
      <c r="F448" s="306">
        <f>E448/30</f>
        <v>0</v>
      </c>
      <c r="H448" s="460" t="s">
        <v>259</v>
      </c>
      <c r="I448" s="393">
        <f>D458</f>
        <v>0</v>
      </c>
      <c r="J448" s="393">
        <v>0.1</v>
      </c>
      <c r="K448" s="306">
        <f t="shared" si="58"/>
        <v>0</v>
      </c>
      <c r="L448" s="313" t="e">
        <f t="shared" si="55"/>
        <v>#DIV/0!</v>
      </c>
      <c r="M448" s="292"/>
      <c r="N448" s="460" t="s">
        <v>259</v>
      </c>
      <c r="O448" s="393">
        <f>F458</f>
        <v>0</v>
      </c>
      <c r="P448" s="306">
        <v>0.1</v>
      </c>
      <c r="Q448" s="306">
        <f t="shared" si="59"/>
        <v>0</v>
      </c>
      <c r="R448" s="313" t="e">
        <f t="shared" si="57"/>
        <v>#DIV/0!</v>
      </c>
    </row>
    <row r="449" spans="1:18" ht="12.75">
      <c r="A449" s="455" t="s">
        <v>142</v>
      </c>
      <c r="B449" s="304" t="s">
        <v>263</v>
      </c>
      <c r="C449" s="305"/>
      <c r="D449" s="306">
        <f>C449/6.67</f>
        <v>0</v>
      </c>
      <c r="E449" s="311"/>
      <c r="F449" s="306">
        <f>E449/6.67</f>
        <v>0</v>
      </c>
      <c r="H449" s="460" t="s">
        <v>260</v>
      </c>
      <c r="I449" s="393">
        <f>D459+D460</f>
        <v>0</v>
      </c>
      <c r="J449" s="393">
        <v>0.05</v>
      </c>
      <c r="K449" s="306">
        <f t="shared" si="58"/>
        <v>0</v>
      </c>
      <c r="L449" s="313" t="e">
        <f t="shared" si="55"/>
        <v>#DIV/0!</v>
      </c>
      <c r="M449" s="292"/>
      <c r="N449" s="460" t="s">
        <v>260</v>
      </c>
      <c r="O449" s="393">
        <f>F459+F460</f>
        <v>0</v>
      </c>
      <c r="P449" s="306">
        <v>0.05</v>
      </c>
      <c r="Q449" s="306">
        <f t="shared" si="59"/>
        <v>0</v>
      </c>
      <c r="R449" s="313" t="e">
        <f t="shared" si="57"/>
        <v>#DIV/0!</v>
      </c>
    </row>
    <row r="450" spans="1:18" ht="12.75">
      <c r="A450" s="455" t="s">
        <v>140</v>
      </c>
      <c r="B450" s="304" t="s">
        <v>120</v>
      </c>
      <c r="C450" s="305"/>
      <c r="D450" s="306">
        <f>C450/5</f>
        <v>0</v>
      </c>
      <c r="E450" s="311"/>
      <c r="F450" s="306">
        <f>E450/5</f>
        <v>0</v>
      </c>
      <c r="H450" s="460" t="s">
        <v>262</v>
      </c>
      <c r="I450" s="393">
        <f>D461</f>
        <v>0</v>
      </c>
      <c r="J450" s="393">
        <v>0.2</v>
      </c>
      <c r="K450" s="306">
        <f t="shared" si="58"/>
        <v>0</v>
      </c>
      <c r="L450" s="313" t="e">
        <f t="shared" si="55"/>
        <v>#DIV/0!</v>
      </c>
      <c r="M450" s="292"/>
      <c r="N450" s="460" t="s">
        <v>262</v>
      </c>
      <c r="O450" s="393">
        <f>F461</f>
        <v>0</v>
      </c>
      <c r="P450" s="306">
        <v>0.2</v>
      </c>
      <c r="Q450" s="306">
        <f t="shared" si="59"/>
        <v>0</v>
      </c>
      <c r="R450" s="313" t="e">
        <f t="shared" si="57"/>
        <v>#DIV/0!</v>
      </c>
    </row>
    <row r="451" spans="1:18" ht="12.75">
      <c r="A451" s="455" t="s">
        <v>140</v>
      </c>
      <c r="B451" s="304" t="s">
        <v>144</v>
      </c>
      <c r="C451" s="305"/>
      <c r="D451" s="306">
        <f>C451/2.5</f>
        <v>0</v>
      </c>
      <c r="E451" s="311"/>
      <c r="F451" s="306">
        <f>E451/2.5</f>
        <v>0</v>
      </c>
      <c r="H451" s="460" t="s">
        <v>264</v>
      </c>
      <c r="I451" s="393">
        <f>D462</f>
        <v>0</v>
      </c>
      <c r="J451" s="393">
        <v>0.1</v>
      </c>
      <c r="K451" s="306">
        <f t="shared" si="58"/>
        <v>0</v>
      </c>
      <c r="L451" s="313" t="e">
        <f t="shared" si="55"/>
        <v>#DIV/0!</v>
      </c>
      <c r="M451" s="292"/>
      <c r="N451" s="460" t="s">
        <v>264</v>
      </c>
      <c r="O451" s="393">
        <f>F462</f>
        <v>0</v>
      </c>
      <c r="P451" s="306">
        <v>0.1</v>
      </c>
      <c r="Q451" s="306">
        <f t="shared" si="59"/>
        <v>0</v>
      </c>
      <c r="R451" s="313" t="e">
        <f t="shared" si="57"/>
        <v>#DIV/0!</v>
      </c>
    </row>
    <row r="452" spans="1:18" ht="13.5" thickBot="1">
      <c r="A452" s="455" t="s">
        <v>138</v>
      </c>
      <c r="B452" s="304" t="s">
        <v>127</v>
      </c>
      <c r="C452" s="305"/>
      <c r="D452" s="306">
        <f>C452/2</f>
        <v>0</v>
      </c>
      <c r="E452" s="311"/>
      <c r="F452" s="306">
        <f>E452/2</f>
        <v>0</v>
      </c>
      <c r="H452" s="462" t="s">
        <v>265</v>
      </c>
      <c r="I452" s="465">
        <f>D463</f>
        <v>0</v>
      </c>
      <c r="J452" s="465">
        <v>0.4</v>
      </c>
      <c r="K452" s="316">
        <f t="shared" si="58"/>
        <v>0</v>
      </c>
      <c r="L452" s="333" t="e">
        <f t="shared" si="55"/>
        <v>#DIV/0!</v>
      </c>
      <c r="M452" s="292"/>
      <c r="N452" s="462" t="s">
        <v>265</v>
      </c>
      <c r="O452" s="465">
        <f>F463</f>
        <v>0</v>
      </c>
      <c r="P452" s="316">
        <v>0.4</v>
      </c>
      <c r="Q452" s="316">
        <f t="shared" si="59"/>
        <v>0</v>
      </c>
      <c r="R452" s="333" t="e">
        <f t="shared" si="57"/>
        <v>#DIV/0!</v>
      </c>
    </row>
    <row r="453" spans="1:6" ht="13.5" thickBot="1">
      <c r="A453" s="457" t="s">
        <v>138</v>
      </c>
      <c r="B453" s="320" t="s">
        <v>107</v>
      </c>
      <c r="C453" s="321"/>
      <c r="D453" s="322">
        <f>C453</f>
        <v>0</v>
      </c>
      <c r="E453" s="323"/>
      <c r="F453" s="322">
        <f>E453</f>
        <v>0</v>
      </c>
    </row>
    <row r="454" spans="1:17" ht="13.5" thickBot="1">
      <c r="A454" s="455" t="s">
        <v>293</v>
      </c>
      <c r="B454" s="392" t="s">
        <v>127</v>
      </c>
      <c r="C454" s="321"/>
      <c r="D454" s="322">
        <f>C454/2</f>
        <v>0</v>
      </c>
      <c r="E454" s="323"/>
      <c r="F454" s="322">
        <f>E454/2</f>
        <v>0</v>
      </c>
      <c r="J454" s="278" t="s">
        <v>143</v>
      </c>
      <c r="K454" s="319">
        <f>SUM('Plan2 - UTI'!I181:I184)</f>
        <v>0</v>
      </c>
      <c r="P454" s="278" t="s">
        <v>143</v>
      </c>
      <c r="Q454" s="319">
        <f>'Plan2 - UTI'!I185</f>
        <v>0</v>
      </c>
    </row>
    <row r="455" spans="1:6" ht="12.75">
      <c r="A455" s="455" t="s">
        <v>294</v>
      </c>
      <c r="B455" s="392" t="s">
        <v>295</v>
      </c>
      <c r="C455" s="321"/>
      <c r="D455" s="322">
        <f>C455/20</f>
        <v>0</v>
      </c>
      <c r="E455" s="323"/>
      <c r="F455" s="322">
        <f>E455/20</f>
        <v>0</v>
      </c>
    </row>
    <row r="456" spans="1:6" ht="12.75">
      <c r="A456" s="456" t="s">
        <v>257</v>
      </c>
      <c r="B456" s="304" t="s">
        <v>266</v>
      </c>
      <c r="C456" s="305"/>
      <c r="D456" s="306">
        <f>C456/20</f>
        <v>0</v>
      </c>
      <c r="E456" s="311"/>
      <c r="F456" s="306">
        <f>E456/20</f>
        <v>0</v>
      </c>
    </row>
    <row r="457" spans="1:6" ht="12.75">
      <c r="A457" s="456" t="s">
        <v>258</v>
      </c>
      <c r="B457" s="304" t="s">
        <v>266</v>
      </c>
      <c r="C457" s="305"/>
      <c r="D457" s="306">
        <f>C457/20</f>
        <v>0</v>
      </c>
      <c r="E457" s="311"/>
      <c r="F457" s="306">
        <f>E457/20</f>
        <v>0</v>
      </c>
    </row>
    <row r="458" spans="1:6" ht="12.75">
      <c r="A458" s="456" t="s">
        <v>259</v>
      </c>
      <c r="B458" s="304" t="s">
        <v>267</v>
      </c>
      <c r="C458" s="305"/>
      <c r="D458" s="306">
        <f>C458/10</f>
        <v>0</v>
      </c>
      <c r="E458" s="311"/>
      <c r="F458" s="306">
        <f>E458/10</f>
        <v>0</v>
      </c>
    </row>
    <row r="459" spans="1:6" ht="12.75">
      <c r="A459" s="456" t="s">
        <v>260</v>
      </c>
      <c r="B459" s="304" t="s">
        <v>266</v>
      </c>
      <c r="C459" s="305"/>
      <c r="D459" s="306">
        <f>C459/20</f>
        <v>0</v>
      </c>
      <c r="E459" s="311"/>
      <c r="F459" s="306">
        <f>E459/20</f>
        <v>0</v>
      </c>
    </row>
    <row r="460" spans="1:6" ht="12.75">
      <c r="A460" s="456" t="s">
        <v>260</v>
      </c>
      <c r="B460" s="304" t="s">
        <v>268</v>
      </c>
      <c r="C460" s="305"/>
      <c r="D460" s="306">
        <f>C460*0.07</f>
        <v>0</v>
      </c>
      <c r="E460" s="311"/>
      <c r="F460" s="306">
        <f>E460*0.07</f>
        <v>0</v>
      </c>
    </row>
    <row r="461" spans="1:6" ht="12.75">
      <c r="A461" s="456" t="s">
        <v>262</v>
      </c>
      <c r="B461" s="304" t="s">
        <v>269</v>
      </c>
      <c r="C461" s="305"/>
      <c r="D461" s="306">
        <f>C461/5</f>
        <v>0</v>
      </c>
      <c r="E461" s="311"/>
      <c r="F461" s="306">
        <f>E461/5</f>
        <v>0</v>
      </c>
    </row>
    <row r="462" spans="1:6" ht="12.75">
      <c r="A462" s="456" t="s">
        <v>264</v>
      </c>
      <c r="B462" s="304" t="s">
        <v>267</v>
      </c>
      <c r="C462" s="305"/>
      <c r="D462" s="306">
        <f>C462/10</f>
        <v>0</v>
      </c>
      <c r="E462" s="311"/>
      <c r="F462" s="306">
        <f>E462/10</f>
        <v>0</v>
      </c>
    </row>
    <row r="463" spans="1:6" ht="13.5" thickBot="1">
      <c r="A463" s="458" t="s">
        <v>265</v>
      </c>
      <c r="B463" s="324" t="s">
        <v>270</v>
      </c>
      <c r="C463" s="325"/>
      <c r="D463" s="316">
        <f>C463/5</f>
        <v>0</v>
      </c>
      <c r="E463" s="326"/>
      <c r="F463" s="316">
        <f>E463/5</f>
        <v>0</v>
      </c>
    </row>
    <row r="464" ht="13.5" thickBot="1"/>
    <row r="465" spans="1:15" ht="13.5" thickBot="1">
      <c r="A465" s="626" t="s">
        <v>49</v>
      </c>
      <c r="C465" s="736" t="s">
        <v>98</v>
      </c>
      <c r="D465" s="737"/>
      <c r="E465" s="736" t="s">
        <v>99</v>
      </c>
      <c r="F465" s="737"/>
      <c r="H465" s="290" t="s">
        <v>98</v>
      </c>
      <c r="I465" s="291"/>
      <c r="M465" s="292"/>
      <c r="N465" s="290" t="s">
        <v>99</v>
      </c>
      <c r="O465" s="293"/>
    </row>
    <row r="466" spans="1:16" ht="13.5" thickBot="1">
      <c r="A466" s="334" t="s">
        <v>100</v>
      </c>
      <c r="B466" s="334" t="s">
        <v>101</v>
      </c>
      <c r="C466" s="334" t="s">
        <v>102</v>
      </c>
      <c r="D466" s="302" t="s">
        <v>103</v>
      </c>
      <c r="E466" s="334" t="s">
        <v>102</v>
      </c>
      <c r="F466" s="302" t="s">
        <v>103</v>
      </c>
      <c r="H466" s="626" t="s">
        <v>49</v>
      </c>
      <c r="I466" s="296" t="s">
        <v>104</v>
      </c>
      <c r="J466" s="293" t="s">
        <v>105</v>
      </c>
      <c r="M466" s="292"/>
      <c r="N466" s="626" t="s">
        <v>49</v>
      </c>
      <c r="O466" s="296" t="s">
        <v>104</v>
      </c>
      <c r="P466" s="293" t="s">
        <v>105</v>
      </c>
    </row>
    <row r="467" spans="1:18" ht="13.5" thickBot="1">
      <c r="A467" s="454" t="s">
        <v>136</v>
      </c>
      <c r="B467" s="297" t="s">
        <v>137</v>
      </c>
      <c r="C467" s="328"/>
      <c r="D467" s="299">
        <f>C467/2</f>
        <v>0</v>
      </c>
      <c r="E467" s="328"/>
      <c r="F467" s="299">
        <f>E467/2</f>
        <v>0</v>
      </c>
      <c r="H467" s="301" t="s">
        <v>108</v>
      </c>
      <c r="I467" s="302" t="s">
        <v>109</v>
      </c>
      <c r="J467" s="302" t="s">
        <v>110</v>
      </c>
      <c r="K467" s="303" t="s">
        <v>111</v>
      </c>
      <c r="L467" s="302" t="s">
        <v>112</v>
      </c>
      <c r="M467" s="292"/>
      <c r="N467" s="301" t="s">
        <v>108</v>
      </c>
      <c r="O467" s="302" t="s">
        <v>109</v>
      </c>
      <c r="P467" s="302" t="s">
        <v>110</v>
      </c>
      <c r="Q467" s="303" t="s">
        <v>111</v>
      </c>
      <c r="R467" s="302" t="s">
        <v>112</v>
      </c>
    </row>
    <row r="468" spans="1:18" ht="12.75">
      <c r="A468" s="455" t="s">
        <v>136</v>
      </c>
      <c r="B468" s="304" t="s">
        <v>139</v>
      </c>
      <c r="C468" s="341"/>
      <c r="D468" s="306">
        <f>C468</f>
        <v>0</v>
      </c>
      <c r="E468" s="341"/>
      <c r="F468" s="306">
        <f>E468</f>
        <v>0</v>
      </c>
      <c r="H468" s="459" t="s">
        <v>129</v>
      </c>
      <c r="I468" s="467">
        <f>D467+D468</f>
        <v>0</v>
      </c>
      <c r="J468" s="469">
        <v>4</v>
      </c>
      <c r="K468" s="467">
        <f aca="true" t="shared" si="60" ref="K468:K488">I468/J468</f>
        <v>0</v>
      </c>
      <c r="L468" s="309" t="e">
        <f aca="true" t="shared" si="61" ref="L468:L497">K468/K$499*1000</f>
        <v>#DIV/0!</v>
      </c>
      <c r="M468" s="292"/>
      <c r="N468" s="463" t="s">
        <v>129</v>
      </c>
      <c r="O468" s="467">
        <f>F467+F468</f>
        <v>0</v>
      </c>
      <c r="P468" s="299">
        <v>4</v>
      </c>
      <c r="Q468" s="299">
        <f aca="true" t="shared" si="62" ref="Q468:Q488">O468/P468</f>
        <v>0</v>
      </c>
      <c r="R468" s="299" t="e">
        <f aca="true" t="shared" si="63" ref="R468:R497">Q468/Q$499*1000</f>
        <v>#DIV/0!</v>
      </c>
    </row>
    <row r="469" spans="1:18" ht="12.75">
      <c r="A469" s="456" t="s">
        <v>115</v>
      </c>
      <c r="B469" s="304" t="s">
        <v>107</v>
      </c>
      <c r="C469" s="341"/>
      <c r="D469" s="306">
        <f>C469</f>
        <v>0</v>
      </c>
      <c r="E469" s="341"/>
      <c r="F469" s="306">
        <f>E469</f>
        <v>0</v>
      </c>
      <c r="H469" s="460" t="s">
        <v>115</v>
      </c>
      <c r="I469" s="393">
        <f>D469+D470</f>
        <v>0</v>
      </c>
      <c r="J469" s="460">
        <v>4</v>
      </c>
      <c r="K469" s="393">
        <f t="shared" si="60"/>
        <v>0</v>
      </c>
      <c r="L469" s="313" t="e">
        <f t="shared" si="61"/>
        <v>#DIV/0!</v>
      </c>
      <c r="M469" s="292"/>
      <c r="N469" s="393" t="s">
        <v>115</v>
      </c>
      <c r="O469" s="393">
        <f>F469+F470</f>
        <v>0</v>
      </c>
      <c r="P469" s="306">
        <v>4</v>
      </c>
      <c r="Q469" s="306">
        <f t="shared" si="62"/>
        <v>0</v>
      </c>
      <c r="R469" s="306" t="e">
        <f t="shared" si="63"/>
        <v>#DIV/0!</v>
      </c>
    </row>
    <row r="470" spans="1:18" ht="12.75">
      <c r="A470" s="456" t="s">
        <v>115</v>
      </c>
      <c r="B470" s="304" t="s">
        <v>116</v>
      </c>
      <c r="C470" s="341"/>
      <c r="D470" s="306">
        <f>C470*2</f>
        <v>0</v>
      </c>
      <c r="E470" s="341"/>
      <c r="F470" s="306">
        <f>E470*2</f>
        <v>0</v>
      </c>
      <c r="H470" s="460" t="s">
        <v>113</v>
      </c>
      <c r="I470" s="393">
        <f>D471</f>
        <v>0</v>
      </c>
      <c r="J470" s="460">
        <v>2</v>
      </c>
      <c r="K470" s="393">
        <f t="shared" si="60"/>
        <v>0</v>
      </c>
      <c r="L470" s="313" t="e">
        <f t="shared" si="61"/>
        <v>#DIV/0!</v>
      </c>
      <c r="M470" s="292"/>
      <c r="N470" s="393" t="s">
        <v>113</v>
      </c>
      <c r="O470" s="393">
        <f>F471</f>
        <v>0</v>
      </c>
      <c r="P470" s="306">
        <v>2</v>
      </c>
      <c r="Q470" s="306">
        <f t="shared" si="62"/>
        <v>0</v>
      </c>
      <c r="R470" s="306" t="e">
        <f t="shared" si="63"/>
        <v>#DIV/0!</v>
      </c>
    </row>
    <row r="471" spans="1:18" ht="12.75">
      <c r="A471" s="456" t="s">
        <v>113</v>
      </c>
      <c r="B471" s="304" t="s">
        <v>107</v>
      </c>
      <c r="C471" s="341"/>
      <c r="D471" s="306">
        <f>C471</f>
        <v>0</v>
      </c>
      <c r="E471" s="341"/>
      <c r="F471" s="306">
        <f>E471</f>
        <v>0</v>
      </c>
      <c r="H471" s="460" t="s">
        <v>114</v>
      </c>
      <c r="I471" s="393">
        <f>D472</f>
        <v>0</v>
      </c>
      <c r="J471" s="460">
        <v>6</v>
      </c>
      <c r="K471" s="393">
        <f t="shared" si="60"/>
        <v>0</v>
      </c>
      <c r="L471" s="313" t="e">
        <f t="shared" si="61"/>
        <v>#DIV/0!</v>
      </c>
      <c r="M471" s="292"/>
      <c r="N471" s="393" t="s">
        <v>114</v>
      </c>
      <c r="O471" s="393">
        <f>F472</f>
        <v>0</v>
      </c>
      <c r="P471" s="306">
        <v>6</v>
      </c>
      <c r="Q471" s="306">
        <f t="shared" si="62"/>
        <v>0</v>
      </c>
      <c r="R471" s="306" t="e">
        <f t="shared" si="63"/>
        <v>#DIV/0!</v>
      </c>
    </row>
    <row r="472" spans="1:18" ht="12.75">
      <c r="A472" s="456" t="s">
        <v>114</v>
      </c>
      <c r="B472" s="304" t="s">
        <v>107</v>
      </c>
      <c r="C472" s="341"/>
      <c r="D472" s="306">
        <f>C472</f>
        <v>0</v>
      </c>
      <c r="E472" s="341"/>
      <c r="F472" s="306">
        <f>E472</f>
        <v>0</v>
      </c>
      <c r="H472" s="460" t="s">
        <v>106</v>
      </c>
      <c r="I472" s="393">
        <f>D473</f>
        <v>0</v>
      </c>
      <c r="J472" s="460">
        <v>2</v>
      </c>
      <c r="K472" s="393">
        <f t="shared" si="60"/>
        <v>0</v>
      </c>
      <c r="L472" s="313" t="e">
        <f t="shared" si="61"/>
        <v>#DIV/0!</v>
      </c>
      <c r="M472" s="292"/>
      <c r="N472" s="393" t="s">
        <v>106</v>
      </c>
      <c r="O472" s="393">
        <f>F473</f>
        <v>0</v>
      </c>
      <c r="P472" s="306">
        <v>2</v>
      </c>
      <c r="Q472" s="306">
        <f t="shared" si="62"/>
        <v>0</v>
      </c>
      <c r="R472" s="306" t="e">
        <f t="shared" si="63"/>
        <v>#DIV/0!</v>
      </c>
    </row>
    <row r="473" spans="1:18" ht="12.75">
      <c r="A473" s="456" t="s">
        <v>106</v>
      </c>
      <c r="B473" s="304" t="s">
        <v>107</v>
      </c>
      <c r="C473" s="341"/>
      <c r="D473" s="306">
        <f>C473</f>
        <v>0</v>
      </c>
      <c r="E473" s="341"/>
      <c r="F473" s="306">
        <f>E473</f>
        <v>0</v>
      </c>
      <c r="H473" s="461" t="s">
        <v>119</v>
      </c>
      <c r="I473" s="393">
        <f>D474+D476</f>
        <v>0</v>
      </c>
      <c r="J473" s="460">
        <v>1</v>
      </c>
      <c r="K473" s="393">
        <f t="shared" si="60"/>
        <v>0</v>
      </c>
      <c r="L473" s="313" t="e">
        <f t="shared" si="61"/>
        <v>#DIV/0!</v>
      </c>
      <c r="M473" s="292"/>
      <c r="N473" s="464" t="s">
        <v>119</v>
      </c>
      <c r="O473" s="393">
        <f>F474+F476</f>
        <v>0</v>
      </c>
      <c r="P473" s="306">
        <v>1</v>
      </c>
      <c r="Q473" s="306">
        <f t="shared" si="62"/>
        <v>0</v>
      </c>
      <c r="R473" s="306" t="e">
        <f t="shared" si="63"/>
        <v>#DIV/0!</v>
      </c>
    </row>
    <row r="474" spans="1:18" ht="12.75">
      <c r="A474" s="455" t="s">
        <v>117</v>
      </c>
      <c r="B474" s="304" t="s">
        <v>118</v>
      </c>
      <c r="C474" s="341"/>
      <c r="D474" s="306">
        <f>C474/4</f>
        <v>0</v>
      </c>
      <c r="E474" s="341"/>
      <c r="F474" s="306">
        <f>E474/4</f>
        <v>0</v>
      </c>
      <c r="H474" s="461" t="s">
        <v>121</v>
      </c>
      <c r="I474" s="393">
        <f>D475</f>
        <v>0</v>
      </c>
      <c r="J474" s="460">
        <v>0.8</v>
      </c>
      <c r="K474" s="393">
        <f t="shared" si="60"/>
        <v>0</v>
      </c>
      <c r="L474" s="313" t="e">
        <f t="shared" si="61"/>
        <v>#DIV/0!</v>
      </c>
      <c r="M474" s="292"/>
      <c r="N474" s="464" t="s">
        <v>121</v>
      </c>
      <c r="O474" s="393">
        <f>F475</f>
        <v>0</v>
      </c>
      <c r="P474" s="306">
        <v>0.8</v>
      </c>
      <c r="Q474" s="306">
        <f t="shared" si="62"/>
        <v>0</v>
      </c>
      <c r="R474" s="306" t="e">
        <f t="shared" si="63"/>
        <v>#DIV/0!</v>
      </c>
    </row>
    <row r="475" spans="1:18" ht="12.75">
      <c r="A475" s="455" t="s">
        <v>117</v>
      </c>
      <c r="B475" s="304" t="s">
        <v>120</v>
      </c>
      <c r="C475" s="341"/>
      <c r="D475" s="306">
        <f>C475/5</f>
        <v>0</v>
      </c>
      <c r="E475" s="341"/>
      <c r="F475" s="306">
        <f>E475/5</f>
        <v>0</v>
      </c>
      <c r="H475" s="461" t="s">
        <v>135</v>
      </c>
      <c r="I475" s="393">
        <f>D477</f>
        <v>0</v>
      </c>
      <c r="J475" s="460">
        <v>1</v>
      </c>
      <c r="K475" s="393">
        <f t="shared" si="60"/>
        <v>0</v>
      </c>
      <c r="L475" s="313" t="e">
        <f t="shared" si="61"/>
        <v>#DIV/0!</v>
      </c>
      <c r="M475" s="292"/>
      <c r="N475" s="464" t="s">
        <v>135</v>
      </c>
      <c r="O475" s="393">
        <f>F477</f>
        <v>0</v>
      </c>
      <c r="P475" s="306">
        <v>1</v>
      </c>
      <c r="Q475" s="306">
        <f t="shared" si="62"/>
        <v>0</v>
      </c>
      <c r="R475" s="306" t="e">
        <f t="shared" si="63"/>
        <v>#DIV/0!</v>
      </c>
    </row>
    <row r="476" spans="1:18" ht="12.75">
      <c r="A476" s="455" t="s">
        <v>117</v>
      </c>
      <c r="B476" s="304" t="s">
        <v>122</v>
      </c>
      <c r="C476" s="341"/>
      <c r="D476" s="306">
        <f>C476/2</f>
        <v>0</v>
      </c>
      <c r="E476" s="341"/>
      <c r="F476" s="306">
        <f>E476/2</f>
        <v>0</v>
      </c>
      <c r="H476" s="461" t="s">
        <v>130</v>
      </c>
      <c r="I476" s="393">
        <f>D478+D479</f>
        <v>0</v>
      </c>
      <c r="J476" s="460">
        <v>2</v>
      </c>
      <c r="K476" s="393">
        <f t="shared" si="60"/>
        <v>0</v>
      </c>
      <c r="L476" s="313" t="e">
        <f t="shared" si="61"/>
        <v>#DIV/0!</v>
      </c>
      <c r="M476" s="292"/>
      <c r="N476" s="464" t="s">
        <v>130</v>
      </c>
      <c r="O476" s="393">
        <f>F478+F479</f>
        <v>0</v>
      </c>
      <c r="P476" s="306">
        <v>2</v>
      </c>
      <c r="Q476" s="306">
        <f t="shared" si="62"/>
        <v>0</v>
      </c>
      <c r="R476" s="306" t="e">
        <f t="shared" si="63"/>
        <v>#DIV/0!</v>
      </c>
    </row>
    <row r="477" spans="1:18" ht="12.75">
      <c r="A477" s="455" t="s">
        <v>135</v>
      </c>
      <c r="B477" s="304" t="s">
        <v>107</v>
      </c>
      <c r="C477" s="341"/>
      <c r="D477" s="306">
        <f>C477</f>
        <v>0</v>
      </c>
      <c r="E477" s="341"/>
      <c r="F477" s="306">
        <f>E477</f>
        <v>0</v>
      </c>
      <c r="H477" s="461" t="s">
        <v>123</v>
      </c>
      <c r="I477" s="393">
        <f>D482+D483</f>
        <v>0</v>
      </c>
      <c r="J477" s="460">
        <v>0.5</v>
      </c>
      <c r="K477" s="393">
        <f t="shared" si="60"/>
        <v>0</v>
      </c>
      <c r="L477" s="313" t="e">
        <f t="shared" si="61"/>
        <v>#DIV/0!</v>
      </c>
      <c r="M477" s="292"/>
      <c r="N477" s="464" t="s">
        <v>123</v>
      </c>
      <c r="O477" s="393">
        <f>F482+F483</f>
        <v>0</v>
      </c>
      <c r="P477" s="306">
        <v>0.5</v>
      </c>
      <c r="Q477" s="306">
        <f t="shared" si="62"/>
        <v>0</v>
      </c>
      <c r="R477" s="306" t="e">
        <f t="shared" si="63"/>
        <v>#DIV/0!</v>
      </c>
    </row>
    <row r="478" spans="1:18" ht="12.75">
      <c r="A478" s="455" t="s">
        <v>130</v>
      </c>
      <c r="B478" s="304" t="s">
        <v>125</v>
      </c>
      <c r="C478" s="341"/>
      <c r="D478" s="306">
        <f>C478/4</f>
        <v>0</v>
      </c>
      <c r="E478" s="341"/>
      <c r="F478" s="306">
        <f>E478/4</f>
        <v>0</v>
      </c>
      <c r="H478" s="461" t="s">
        <v>126</v>
      </c>
      <c r="I478" s="393">
        <f>D480+D481</f>
        <v>0</v>
      </c>
      <c r="J478" s="460">
        <v>0.5</v>
      </c>
      <c r="K478" s="393">
        <f t="shared" si="60"/>
        <v>0</v>
      </c>
      <c r="L478" s="313" t="e">
        <f t="shared" si="61"/>
        <v>#DIV/0!</v>
      </c>
      <c r="M478" s="292"/>
      <c r="N478" s="464" t="s">
        <v>126</v>
      </c>
      <c r="O478" s="393">
        <f>F480+F481</f>
        <v>0</v>
      </c>
      <c r="P478" s="306">
        <v>0.5</v>
      </c>
      <c r="Q478" s="306">
        <f t="shared" si="62"/>
        <v>0</v>
      </c>
      <c r="R478" s="306" t="e">
        <f t="shared" si="63"/>
        <v>#DIV/0!</v>
      </c>
    </row>
    <row r="479" spans="1:18" ht="12.75">
      <c r="A479" s="455" t="s">
        <v>130</v>
      </c>
      <c r="B479" s="304" t="s">
        <v>127</v>
      </c>
      <c r="C479" s="341"/>
      <c r="D479" s="306">
        <f>C479/2</f>
        <v>0</v>
      </c>
      <c r="E479" s="341"/>
      <c r="F479" s="306">
        <f>E479/2</f>
        <v>0</v>
      </c>
      <c r="H479" s="461" t="s">
        <v>165</v>
      </c>
      <c r="I479" s="393">
        <f>D485</f>
        <v>0</v>
      </c>
      <c r="J479" s="460">
        <v>1.2</v>
      </c>
      <c r="K479" s="393">
        <f t="shared" si="60"/>
        <v>0</v>
      </c>
      <c r="L479" s="313" t="e">
        <f t="shared" si="61"/>
        <v>#DIV/0!</v>
      </c>
      <c r="M479" s="292"/>
      <c r="N479" s="464" t="s">
        <v>165</v>
      </c>
      <c r="O479" s="393">
        <f>F485</f>
        <v>0</v>
      </c>
      <c r="P479" s="306">
        <v>1.2</v>
      </c>
      <c r="Q479" s="306">
        <f t="shared" si="62"/>
        <v>0</v>
      </c>
      <c r="R479" s="306" t="e">
        <f t="shared" si="63"/>
        <v>#DIV/0!</v>
      </c>
    </row>
    <row r="480" spans="1:18" ht="12.75">
      <c r="A480" s="455" t="s">
        <v>124</v>
      </c>
      <c r="B480" s="304" t="s">
        <v>125</v>
      </c>
      <c r="C480" s="341"/>
      <c r="D480" s="306">
        <f>C480/4</f>
        <v>0</v>
      </c>
      <c r="E480" s="341"/>
      <c r="F480" s="306">
        <f>E480/4</f>
        <v>0</v>
      </c>
      <c r="H480" s="461" t="s">
        <v>166</v>
      </c>
      <c r="I480" s="393">
        <f>D484</f>
        <v>0</v>
      </c>
      <c r="J480" s="460">
        <v>1.2</v>
      </c>
      <c r="K480" s="393">
        <f t="shared" si="60"/>
        <v>0</v>
      </c>
      <c r="L480" s="313" t="e">
        <f t="shared" si="61"/>
        <v>#DIV/0!</v>
      </c>
      <c r="M480" s="292"/>
      <c r="N480" s="464" t="s">
        <v>166</v>
      </c>
      <c r="O480" s="393">
        <f>F484</f>
        <v>0</v>
      </c>
      <c r="P480" s="306">
        <v>1.2</v>
      </c>
      <c r="Q480" s="306">
        <f t="shared" si="62"/>
        <v>0</v>
      </c>
      <c r="R480" s="306" t="e">
        <f t="shared" si="63"/>
        <v>#DIV/0!</v>
      </c>
    </row>
    <row r="481" spans="1:18" ht="12.75">
      <c r="A481" s="455" t="s">
        <v>124</v>
      </c>
      <c r="B481" s="304" t="s">
        <v>127</v>
      </c>
      <c r="C481" s="341"/>
      <c r="D481" s="306">
        <f>C481/2</f>
        <v>0</v>
      </c>
      <c r="E481" s="341"/>
      <c r="F481" s="306">
        <f>E481/2</f>
        <v>0</v>
      </c>
      <c r="H481" s="461" t="s">
        <v>133</v>
      </c>
      <c r="I481" s="393">
        <f>D486+D487</f>
        <v>0</v>
      </c>
      <c r="J481" s="460">
        <v>3</v>
      </c>
      <c r="K481" s="393">
        <f t="shared" si="60"/>
        <v>0</v>
      </c>
      <c r="L481" s="313" t="e">
        <f t="shared" si="61"/>
        <v>#DIV/0!</v>
      </c>
      <c r="M481" s="292"/>
      <c r="N481" s="464" t="s">
        <v>133</v>
      </c>
      <c r="O481" s="393">
        <f>F486+F487</f>
        <v>0</v>
      </c>
      <c r="P481" s="306">
        <v>3</v>
      </c>
      <c r="Q481" s="306">
        <f t="shared" si="62"/>
        <v>0</v>
      </c>
      <c r="R481" s="306" t="e">
        <f t="shared" si="63"/>
        <v>#DIV/0!</v>
      </c>
    </row>
    <row r="482" spans="1:18" ht="12.75">
      <c r="A482" s="455" t="s">
        <v>124</v>
      </c>
      <c r="B482" s="304" t="s">
        <v>118</v>
      </c>
      <c r="C482" s="341"/>
      <c r="D482" s="306">
        <f>C482/4</f>
        <v>0</v>
      </c>
      <c r="E482" s="341"/>
      <c r="F482" s="306">
        <f>E482/4</f>
        <v>0</v>
      </c>
      <c r="H482" s="461" t="s">
        <v>167</v>
      </c>
      <c r="I482" s="393">
        <f>D489</f>
        <v>0</v>
      </c>
      <c r="J482" s="460">
        <v>0.4</v>
      </c>
      <c r="K482" s="393">
        <f t="shared" si="60"/>
        <v>0</v>
      </c>
      <c r="L482" s="313" t="e">
        <f t="shared" si="61"/>
        <v>#DIV/0!</v>
      </c>
      <c r="M482" s="292"/>
      <c r="N482" s="464" t="s">
        <v>167</v>
      </c>
      <c r="O482" s="393">
        <f>F489</f>
        <v>0</v>
      </c>
      <c r="P482" s="306">
        <v>0.4</v>
      </c>
      <c r="Q482" s="306">
        <f t="shared" si="62"/>
        <v>0</v>
      </c>
      <c r="R482" s="306" t="e">
        <f t="shared" si="63"/>
        <v>#DIV/0!</v>
      </c>
    </row>
    <row r="483" spans="1:18" ht="12.75">
      <c r="A483" s="455" t="s">
        <v>124</v>
      </c>
      <c r="B483" s="304" t="s">
        <v>122</v>
      </c>
      <c r="C483" s="341"/>
      <c r="D483" s="306">
        <f>C483/2</f>
        <v>0</v>
      </c>
      <c r="E483" s="341"/>
      <c r="F483" s="306">
        <f>E483/2</f>
        <v>0</v>
      </c>
      <c r="H483" s="461" t="s">
        <v>168</v>
      </c>
      <c r="I483" s="393">
        <f>D488</f>
        <v>0</v>
      </c>
      <c r="J483" s="460">
        <v>0.4</v>
      </c>
      <c r="K483" s="393">
        <f t="shared" si="60"/>
        <v>0</v>
      </c>
      <c r="L483" s="313" t="e">
        <f t="shared" si="61"/>
        <v>#DIV/0!</v>
      </c>
      <c r="M483" s="292"/>
      <c r="N483" s="464" t="s">
        <v>168</v>
      </c>
      <c r="O483" s="393">
        <f>F488</f>
        <v>0</v>
      </c>
      <c r="P483" s="306">
        <v>0.4</v>
      </c>
      <c r="Q483" s="306">
        <f t="shared" si="62"/>
        <v>0</v>
      </c>
      <c r="R483" s="306" t="e">
        <f t="shared" si="63"/>
        <v>#DIV/0!</v>
      </c>
    </row>
    <row r="484" spans="1:18" ht="12.75">
      <c r="A484" s="455" t="s">
        <v>159</v>
      </c>
      <c r="B484" s="304" t="s">
        <v>161</v>
      </c>
      <c r="C484" s="341"/>
      <c r="D484" s="306">
        <f>C484/1.67</f>
        <v>0</v>
      </c>
      <c r="E484" s="341"/>
      <c r="F484" s="306">
        <f>E484/1.67</f>
        <v>0</v>
      </c>
      <c r="H484" s="461" t="s">
        <v>128</v>
      </c>
      <c r="I484" s="393">
        <f>D490+D491</f>
        <v>0</v>
      </c>
      <c r="J484" s="460">
        <v>12</v>
      </c>
      <c r="K484" s="393">
        <f t="shared" si="60"/>
        <v>0</v>
      </c>
      <c r="L484" s="313" t="e">
        <f t="shared" si="61"/>
        <v>#DIV/0!</v>
      </c>
      <c r="M484" s="292"/>
      <c r="N484" s="464" t="s">
        <v>128</v>
      </c>
      <c r="O484" s="393">
        <f>F490+F491</f>
        <v>0</v>
      </c>
      <c r="P484" s="306">
        <v>12</v>
      </c>
      <c r="Q484" s="306">
        <f t="shared" si="62"/>
        <v>0</v>
      </c>
      <c r="R484" s="306" t="e">
        <f t="shared" si="63"/>
        <v>#DIV/0!</v>
      </c>
    </row>
    <row r="485" spans="1:18" ht="12.75">
      <c r="A485" s="455" t="s">
        <v>159</v>
      </c>
      <c r="B485" s="304" t="s">
        <v>160</v>
      </c>
      <c r="C485" s="341"/>
      <c r="D485" s="306">
        <f>C485/1.67</f>
        <v>0</v>
      </c>
      <c r="E485" s="341"/>
      <c r="F485" s="306">
        <f>E485/1.67</f>
        <v>0</v>
      </c>
      <c r="H485" s="461" t="s">
        <v>141</v>
      </c>
      <c r="I485" s="393">
        <f>D492</f>
        <v>0</v>
      </c>
      <c r="J485" s="460">
        <v>0.2</v>
      </c>
      <c r="K485" s="393">
        <f t="shared" si="60"/>
        <v>0</v>
      </c>
      <c r="L485" s="313" t="e">
        <f t="shared" si="61"/>
        <v>#DIV/0!</v>
      </c>
      <c r="M485" s="292"/>
      <c r="N485" s="464" t="s">
        <v>141</v>
      </c>
      <c r="O485" s="393">
        <f>F492</f>
        <v>0</v>
      </c>
      <c r="P485" s="306">
        <v>0.2</v>
      </c>
      <c r="Q485" s="306">
        <f t="shared" si="62"/>
        <v>0</v>
      </c>
      <c r="R485" s="306" t="e">
        <f t="shared" si="63"/>
        <v>#DIV/0!</v>
      </c>
    </row>
    <row r="486" spans="1:18" ht="12.75">
      <c r="A486" s="455" t="s">
        <v>133</v>
      </c>
      <c r="B486" s="304" t="s">
        <v>127</v>
      </c>
      <c r="C486" s="341"/>
      <c r="D486" s="306">
        <f>C486/2</f>
        <v>0</v>
      </c>
      <c r="E486" s="341"/>
      <c r="F486" s="306">
        <f>E486/2</f>
        <v>0</v>
      </c>
      <c r="H486" s="461" t="s">
        <v>142</v>
      </c>
      <c r="I486" s="393">
        <f>D493+D494</f>
        <v>0</v>
      </c>
      <c r="J486" s="460">
        <v>0.3</v>
      </c>
      <c r="K486" s="393">
        <f t="shared" si="60"/>
        <v>0</v>
      </c>
      <c r="L486" s="313" t="e">
        <f t="shared" si="61"/>
        <v>#DIV/0!</v>
      </c>
      <c r="M486" s="292"/>
      <c r="N486" s="464" t="s">
        <v>142</v>
      </c>
      <c r="O486" s="393">
        <f>F493+F494</f>
        <v>0</v>
      </c>
      <c r="P486" s="306">
        <v>0.3</v>
      </c>
      <c r="Q486" s="306">
        <f t="shared" si="62"/>
        <v>0</v>
      </c>
      <c r="R486" s="306" t="e">
        <f t="shared" si="63"/>
        <v>#DIV/0!</v>
      </c>
    </row>
    <row r="487" spans="1:18" ht="12.75">
      <c r="A487" s="455" t="s">
        <v>133</v>
      </c>
      <c r="B487" s="304" t="s">
        <v>107</v>
      </c>
      <c r="C487" s="341"/>
      <c r="D487" s="306">
        <f>C487</f>
        <v>0</v>
      </c>
      <c r="E487" s="341"/>
      <c r="F487" s="306">
        <f>E487</f>
        <v>0</v>
      </c>
      <c r="H487" s="461" t="s">
        <v>140</v>
      </c>
      <c r="I487" s="393">
        <f>D495+D496</f>
        <v>0</v>
      </c>
      <c r="J487" s="460">
        <v>0.4</v>
      </c>
      <c r="K487" s="393">
        <f t="shared" si="60"/>
        <v>0</v>
      </c>
      <c r="L487" s="313" t="e">
        <f t="shared" si="61"/>
        <v>#DIV/0!</v>
      </c>
      <c r="M487" s="292"/>
      <c r="N487" s="464" t="s">
        <v>140</v>
      </c>
      <c r="O487" s="393">
        <f>F495+F496</f>
        <v>0</v>
      </c>
      <c r="P487" s="306">
        <v>0.4</v>
      </c>
      <c r="Q487" s="306">
        <f t="shared" si="62"/>
        <v>0</v>
      </c>
      <c r="R487" s="306" t="e">
        <f t="shared" si="63"/>
        <v>#DIV/0!</v>
      </c>
    </row>
    <row r="488" spans="1:18" ht="12.75">
      <c r="A488" s="455" t="s">
        <v>162</v>
      </c>
      <c r="B488" s="304" t="s">
        <v>164</v>
      </c>
      <c r="C488" s="341"/>
      <c r="D488" s="306">
        <f>C488/2.5</f>
        <v>0</v>
      </c>
      <c r="E488" s="341"/>
      <c r="F488" s="306">
        <f>E488/2.5</f>
        <v>0</v>
      </c>
      <c r="H488" s="461" t="s">
        <v>138</v>
      </c>
      <c r="I488" s="393">
        <f>D497+D498</f>
        <v>0</v>
      </c>
      <c r="J488" s="460">
        <v>2</v>
      </c>
      <c r="K488" s="393">
        <f t="shared" si="60"/>
        <v>0</v>
      </c>
      <c r="L488" s="313" t="e">
        <f t="shared" si="61"/>
        <v>#DIV/0!</v>
      </c>
      <c r="M488" s="292"/>
      <c r="N488" s="464" t="s">
        <v>138</v>
      </c>
      <c r="O488" s="393">
        <f>F497+F498</f>
        <v>0</v>
      </c>
      <c r="P488" s="306">
        <v>2</v>
      </c>
      <c r="Q488" s="306">
        <f t="shared" si="62"/>
        <v>0</v>
      </c>
      <c r="R488" s="306" t="e">
        <f t="shared" si="63"/>
        <v>#DIV/0!</v>
      </c>
    </row>
    <row r="489" spans="1:18" ht="12.75">
      <c r="A489" s="455" t="s">
        <v>162</v>
      </c>
      <c r="B489" s="304" t="s">
        <v>163</v>
      </c>
      <c r="C489" s="341"/>
      <c r="D489" s="306">
        <f>C489/2.5</f>
        <v>0</v>
      </c>
      <c r="E489" s="341"/>
      <c r="F489" s="306">
        <f>E489/2.5</f>
        <v>0</v>
      </c>
      <c r="H489" s="393" t="s">
        <v>293</v>
      </c>
      <c r="I489" s="393">
        <f>D499</f>
        <v>0</v>
      </c>
      <c r="J489" s="393">
        <v>0.5</v>
      </c>
      <c r="K489" s="393">
        <f aca="true" t="shared" si="64" ref="K489:K497">I489/J489</f>
        <v>0</v>
      </c>
      <c r="L489" s="313" t="e">
        <f t="shared" si="61"/>
        <v>#DIV/0!</v>
      </c>
      <c r="M489" s="394"/>
      <c r="N489" s="393" t="s">
        <v>293</v>
      </c>
      <c r="O489" s="393">
        <f>F499</f>
        <v>0</v>
      </c>
      <c r="P489" s="393">
        <v>0.5</v>
      </c>
      <c r="Q489" s="306">
        <f aca="true" t="shared" si="65" ref="Q489:Q497">O489/P489</f>
        <v>0</v>
      </c>
      <c r="R489" s="306" t="e">
        <f t="shared" si="63"/>
        <v>#DIV/0!</v>
      </c>
    </row>
    <row r="490" spans="1:18" ht="12.75">
      <c r="A490" s="455" t="s">
        <v>131</v>
      </c>
      <c r="B490" s="304" t="s">
        <v>132</v>
      </c>
      <c r="C490" s="341"/>
      <c r="D490" s="306">
        <f>C490*4</f>
        <v>0</v>
      </c>
      <c r="E490" s="341"/>
      <c r="F490" s="306">
        <f>E490*4</f>
        <v>0</v>
      </c>
      <c r="H490" s="393" t="s">
        <v>294</v>
      </c>
      <c r="I490" s="393">
        <f>D500</f>
        <v>0</v>
      </c>
      <c r="J490" s="393">
        <v>0.1</v>
      </c>
      <c r="K490" s="393">
        <f t="shared" si="64"/>
        <v>0</v>
      </c>
      <c r="L490" s="313" t="e">
        <f t="shared" si="61"/>
        <v>#DIV/0!</v>
      </c>
      <c r="M490" s="394"/>
      <c r="N490" s="393" t="s">
        <v>294</v>
      </c>
      <c r="O490" s="393">
        <f>F500</f>
        <v>0</v>
      </c>
      <c r="P490" s="393">
        <v>0.1</v>
      </c>
      <c r="Q490" s="306">
        <f t="shared" si="65"/>
        <v>0</v>
      </c>
      <c r="R490" s="306" t="e">
        <f t="shared" si="63"/>
        <v>#DIV/0!</v>
      </c>
    </row>
    <row r="491" spans="1:18" ht="12.75">
      <c r="A491" s="455" t="s">
        <v>131</v>
      </c>
      <c r="B491" s="304" t="s">
        <v>134</v>
      </c>
      <c r="C491" s="341"/>
      <c r="D491" s="306">
        <f>C491*2</f>
        <v>0</v>
      </c>
      <c r="E491" s="341"/>
      <c r="F491" s="306">
        <f>E491*2</f>
        <v>0</v>
      </c>
      <c r="H491" s="460" t="s">
        <v>257</v>
      </c>
      <c r="I491" s="393">
        <f>D501</f>
        <v>0</v>
      </c>
      <c r="J491" s="393">
        <v>0.04</v>
      </c>
      <c r="K491" s="393">
        <f t="shared" si="64"/>
        <v>0</v>
      </c>
      <c r="L491" s="313" t="e">
        <f t="shared" si="61"/>
        <v>#DIV/0!</v>
      </c>
      <c r="M491" s="292"/>
      <c r="N491" s="393" t="s">
        <v>257</v>
      </c>
      <c r="O491" s="393">
        <f>F501</f>
        <v>0</v>
      </c>
      <c r="P491" s="306">
        <v>0.04</v>
      </c>
      <c r="Q491" s="306">
        <f t="shared" si="65"/>
        <v>0</v>
      </c>
      <c r="R491" s="306" t="e">
        <f t="shared" si="63"/>
        <v>#DIV/0!</v>
      </c>
    </row>
    <row r="492" spans="1:18" ht="12.75">
      <c r="A492" s="455" t="s">
        <v>141</v>
      </c>
      <c r="B492" s="304" t="s">
        <v>145</v>
      </c>
      <c r="C492" s="341"/>
      <c r="D492" s="306">
        <f>C492/20</f>
        <v>0</v>
      </c>
      <c r="E492" s="341"/>
      <c r="F492" s="306">
        <f>E492/20</f>
        <v>0</v>
      </c>
      <c r="H492" s="460" t="s">
        <v>258</v>
      </c>
      <c r="I492" s="393">
        <f>D502</f>
        <v>0</v>
      </c>
      <c r="J492" s="393">
        <v>0.21</v>
      </c>
      <c r="K492" s="393">
        <f t="shared" si="64"/>
        <v>0</v>
      </c>
      <c r="L492" s="313" t="e">
        <f t="shared" si="61"/>
        <v>#DIV/0!</v>
      </c>
      <c r="M492" s="292"/>
      <c r="N492" s="393" t="s">
        <v>258</v>
      </c>
      <c r="O492" s="393">
        <f>F502</f>
        <v>0</v>
      </c>
      <c r="P492" s="306">
        <v>0.21</v>
      </c>
      <c r="Q492" s="306">
        <f t="shared" si="65"/>
        <v>0</v>
      </c>
      <c r="R492" s="306" t="e">
        <f t="shared" si="63"/>
        <v>#DIV/0!</v>
      </c>
    </row>
    <row r="493" spans="1:18" ht="12.75">
      <c r="A493" s="455" t="s">
        <v>142</v>
      </c>
      <c r="B493" s="304" t="s">
        <v>261</v>
      </c>
      <c r="C493" s="305"/>
      <c r="D493" s="306">
        <f>C493/30</f>
        <v>0</v>
      </c>
      <c r="E493" s="311"/>
      <c r="F493" s="306">
        <f>E493/30</f>
        <v>0</v>
      </c>
      <c r="H493" s="460" t="s">
        <v>259</v>
      </c>
      <c r="I493" s="393">
        <f>D503</f>
        <v>0</v>
      </c>
      <c r="J493" s="393">
        <v>0.1</v>
      </c>
      <c r="K493" s="393">
        <f t="shared" si="64"/>
        <v>0</v>
      </c>
      <c r="L493" s="313" t="e">
        <f t="shared" si="61"/>
        <v>#DIV/0!</v>
      </c>
      <c r="M493" s="292"/>
      <c r="N493" s="393" t="s">
        <v>259</v>
      </c>
      <c r="O493" s="393">
        <f>F503</f>
        <v>0</v>
      </c>
      <c r="P493" s="306">
        <v>0.1</v>
      </c>
      <c r="Q493" s="306">
        <f t="shared" si="65"/>
        <v>0</v>
      </c>
      <c r="R493" s="306" t="e">
        <f t="shared" si="63"/>
        <v>#DIV/0!</v>
      </c>
    </row>
    <row r="494" spans="1:18" ht="12.75">
      <c r="A494" s="455" t="s">
        <v>142</v>
      </c>
      <c r="B494" s="304" t="s">
        <v>263</v>
      </c>
      <c r="C494" s="305"/>
      <c r="D494" s="306">
        <f>C494/6.67</f>
        <v>0</v>
      </c>
      <c r="E494" s="311"/>
      <c r="F494" s="306">
        <f>E494/6.67</f>
        <v>0</v>
      </c>
      <c r="H494" s="460" t="s">
        <v>260</v>
      </c>
      <c r="I494" s="393">
        <f>D504+D505</f>
        <v>0</v>
      </c>
      <c r="J494" s="393">
        <v>0.05</v>
      </c>
      <c r="K494" s="393">
        <f t="shared" si="64"/>
        <v>0</v>
      </c>
      <c r="L494" s="313" t="e">
        <f t="shared" si="61"/>
        <v>#DIV/0!</v>
      </c>
      <c r="M494" s="292"/>
      <c r="N494" s="393" t="s">
        <v>260</v>
      </c>
      <c r="O494" s="393">
        <f>F504+F505</f>
        <v>0</v>
      </c>
      <c r="P494" s="306">
        <v>0.05</v>
      </c>
      <c r="Q494" s="306">
        <f t="shared" si="65"/>
        <v>0</v>
      </c>
      <c r="R494" s="306" t="e">
        <f t="shared" si="63"/>
        <v>#DIV/0!</v>
      </c>
    </row>
    <row r="495" spans="1:18" ht="12.75">
      <c r="A495" s="455" t="s">
        <v>140</v>
      </c>
      <c r="B495" s="304" t="s">
        <v>120</v>
      </c>
      <c r="C495" s="305"/>
      <c r="D495" s="306">
        <f>C495/5</f>
        <v>0</v>
      </c>
      <c r="E495" s="311"/>
      <c r="F495" s="306">
        <f>E495/5</f>
        <v>0</v>
      </c>
      <c r="H495" s="460" t="s">
        <v>262</v>
      </c>
      <c r="I495" s="393">
        <f>D506</f>
        <v>0</v>
      </c>
      <c r="J495" s="393">
        <v>0.2</v>
      </c>
      <c r="K495" s="393">
        <f t="shared" si="64"/>
        <v>0</v>
      </c>
      <c r="L495" s="313" t="e">
        <f t="shared" si="61"/>
        <v>#DIV/0!</v>
      </c>
      <c r="M495" s="292"/>
      <c r="N495" s="393" t="s">
        <v>262</v>
      </c>
      <c r="O495" s="393">
        <f>F506</f>
        <v>0</v>
      </c>
      <c r="P495" s="306">
        <v>0.2</v>
      </c>
      <c r="Q495" s="306">
        <f t="shared" si="65"/>
        <v>0</v>
      </c>
      <c r="R495" s="306" t="e">
        <f t="shared" si="63"/>
        <v>#DIV/0!</v>
      </c>
    </row>
    <row r="496" spans="1:18" ht="12.75">
      <c r="A496" s="455" t="s">
        <v>140</v>
      </c>
      <c r="B496" s="304" t="s">
        <v>144</v>
      </c>
      <c r="C496" s="305"/>
      <c r="D496" s="306">
        <f>C496/2.5</f>
        <v>0</v>
      </c>
      <c r="E496" s="311"/>
      <c r="F496" s="306">
        <f>E496/2.5</f>
        <v>0</v>
      </c>
      <c r="H496" s="460" t="s">
        <v>264</v>
      </c>
      <c r="I496" s="393">
        <f>D507</f>
        <v>0</v>
      </c>
      <c r="J496" s="393">
        <v>0.1</v>
      </c>
      <c r="K496" s="393">
        <f t="shared" si="64"/>
        <v>0</v>
      </c>
      <c r="L496" s="313" t="e">
        <f t="shared" si="61"/>
        <v>#DIV/0!</v>
      </c>
      <c r="M496" s="292"/>
      <c r="N496" s="393" t="s">
        <v>264</v>
      </c>
      <c r="O496" s="393">
        <f>F507</f>
        <v>0</v>
      </c>
      <c r="P496" s="306">
        <v>0.1</v>
      </c>
      <c r="Q496" s="306">
        <f t="shared" si="65"/>
        <v>0</v>
      </c>
      <c r="R496" s="306" t="e">
        <f t="shared" si="63"/>
        <v>#DIV/0!</v>
      </c>
    </row>
    <row r="497" spans="1:18" ht="13.5" thickBot="1">
      <c r="A497" s="455" t="s">
        <v>138</v>
      </c>
      <c r="B497" s="304" t="s">
        <v>127</v>
      </c>
      <c r="C497" s="305"/>
      <c r="D497" s="306">
        <f>C497/2</f>
        <v>0</v>
      </c>
      <c r="E497" s="311"/>
      <c r="F497" s="306">
        <f>E497/2</f>
        <v>0</v>
      </c>
      <c r="H497" s="462" t="s">
        <v>265</v>
      </c>
      <c r="I497" s="465">
        <f>D508</f>
        <v>0</v>
      </c>
      <c r="J497" s="465">
        <v>0.4</v>
      </c>
      <c r="K497" s="465">
        <f t="shared" si="64"/>
        <v>0</v>
      </c>
      <c r="L497" s="333" t="e">
        <f t="shared" si="61"/>
        <v>#DIV/0!</v>
      </c>
      <c r="M497" s="292"/>
      <c r="N497" s="465" t="s">
        <v>265</v>
      </c>
      <c r="O497" s="465">
        <f>F508</f>
        <v>0</v>
      </c>
      <c r="P497" s="316">
        <v>0.4</v>
      </c>
      <c r="Q497" s="316">
        <f t="shared" si="65"/>
        <v>0</v>
      </c>
      <c r="R497" s="316" t="e">
        <f t="shared" si="63"/>
        <v>#DIV/0!</v>
      </c>
    </row>
    <row r="498" spans="1:6" ht="13.5" thickBot="1">
      <c r="A498" s="457" t="s">
        <v>138</v>
      </c>
      <c r="B498" s="320" t="s">
        <v>107</v>
      </c>
      <c r="C498" s="321"/>
      <c r="D498" s="322">
        <f>C498</f>
        <v>0</v>
      </c>
      <c r="E498" s="323"/>
      <c r="F498" s="322">
        <f>E498</f>
        <v>0</v>
      </c>
    </row>
    <row r="499" spans="1:17" ht="13.5" thickBot="1">
      <c r="A499" s="455" t="s">
        <v>293</v>
      </c>
      <c r="B499" s="392" t="s">
        <v>127</v>
      </c>
      <c r="C499" s="321"/>
      <c r="D499" s="322">
        <f>C499/2</f>
        <v>0</v>
      </c>
      <c r="E499" s="323"/>
      <c r="F499" s="322">
        <f>E499/2</f>
        <v>0</v>
      </c>
      <c r="J499" s="278" t="s">
        <v>143</v>
      </c>
      <c r="K499" s="319">
        <f>SUM('Plan2 - UTI'!I198:I201)</f>
        <v>0</v>
      </c>
      <c r="P499" s="278" t="s">
        <v>143</v>
      </c>
      <c r="Q499" s="319">
        <f>'Plan2 - UTI'!I202</f>
        <v>0</v>
      </c>
    </row>
    <row r="500" spans="1:6" ht="12.75">
      <c r="A500" s="455" t="s">
        <v>294</v>
      </c>
      <c r="B500" s="392" t="s">
        <v>295</v>
      </c>
      <c r="C500" s="321"/>
      <c r="D500" s="322">
        <f>C500/20</f>
        <v>0</v>
      </c>
      <c r="E500" s="323"/>
      <c r="F500" s="322">
        <f>E500/20</f>
        <v>0</v>
      </c>
    </row>
    <row r="501" spans="1:6" ht="12.75">
      <c r="A501" s="456" t="s">
        <v>257</v>
      </c>
      <c r="B501" s="304" t="s">
        <v>266</v>
      </c>
      <c r="C501" s="305"/>
      <c r="D501" s="306">
        <f>C501/20</f>
        <v>0</v>
      </c>
      <c r="E501" s="311"/>
      <c r="F501" s="306">
        <f>E501/20</f>
        <v>0</v>
      </c>
    </row>
    <row r="502" spans="1:6" ht="12.75">
      <c r="A502" s="456" t="s">
        <v>258</v>
      </c>
      <c r="B502" s="304" t="s">
        <v>266</v>
      </c>
      <c r="C502" s="305"/>
      <c r="D502" s="306">
        <f>C502/20</f>
        <v>0</v>
      </c>
      <c r="E502" s="311"/>
      <c r="F502" s="306">
        <f>E502/20</f>
        <v>0</v>
      </c>
    </row>
    <row r="503" spans="1:6" ht="12.75">
      <c r="A503" s="456" t="s">
        <v>259</v>
      </c>
      <c r="B503" s="304" t="s">
        <v>267</v>
      </c>
      <c r="C503" s="305"/>
      <c r="D503" s="306">
        <f>C503/10</f>
        <v>0</v>
      </c>
      <c r="E503" s="311"/>
      <c r="F503" s="306">
        <f>E503/10</f>
        <v>0</v>
      </c>
    </row>
    <row r="504" spans="1:6" ht="12.75">
      <c r="A504" s="456" t="s">
        <v>260</v>
      </c>
      <c r="B504" s="304" t="s">
        <v>266</v>
      </c>
      <c r="C504" s="305"/>
      <c r="D504" s="306">
        <f>C504/20</f>
        <v>0</v>
      </c>
      <c r="E504" s="311"/>
      <c r="F504" s="306">
        <f>E504/20</f>
        <v>0</v>
      </c>
    </row>
    <row r="505" spans="1:6" ht="12.75">
      <c r="A505" s="456" t="s">
        <v>260</v>
      </c>
      <c r="B505" s="304" t="s">
        <v>268</v>
      </c>
      <c r="C505" s="305"/>
      <c r="D505" s="306">
        <f>C505*0.07</f>
        <v>0</v>
      </c>
      <c r="E505" s="311"/>
      <c r="F505" s="306">
        <f>E505*0.07</f>
        <v>0</v>
      </c>
    </row>
    <row r="506" spans="1:6" ht="12.75">
      <c r="A506" s="456" t="s">
        <v>262</v>
      </c>
      <c r="B506" s="304" t="s">
        <v>269</v>
      </c>
      <c r="C506" s="305"/>
      <c r="D506" s="306">
        <f>C506/5</f>
        <v>0</v>
      </c>
      <c r="E506" s="311"/>
      <c r="F506" s="306">
        <f>E506/5</f>
        <v>0</v>
      </c>
    </row>
    <row r="507" spans="1:6" ht="12.75">
      <c r="A507" s="456" t="s">
        <v>264</v>
      </c>
      <c r="B507" s="304" t="s">
        <v>267</v>
      </c>
      <c r="C507" s="305"/>
      <c r="D507" s="306">
        <f>C507/10</f>
        <v>0</v>
      </c>
      <c r="E507" s="311"/>
      <c r="F507" s="306">
        <f>E507/10</f>
        <v>0</v>
      </c>
    </row>
    <row r="508" spans="1:6" ht="13.5" thickBot="1">
      <c r="A508" s="458" t="s">
        <v>265</v>
      </c>
      <c r="B508" s="324" t="s">
        <v>270</v>
      </c>
      <c r="C508" s="325"/>
      <c r="D508" s="316">
        <f>C508/5</f>
        <v>0</v>
      </c>
      <c r="E508" s="326"/>
      <c r="F508" s="316">
        <f>E508/5</f>
        <v>0</v>
      </c>
    </row>
    <row r="509" ht="13.5" thickBot="1"/>
    <row r="510" spans="1:15" ht="13.5" thickBot="1">
      <c r="A510" s="626" t="s">
        <v>50</v>
      </c>
      <c r="C510" s="736" t="s">
        <v>98</v>
      </c>
      <c r="D510" s="737"/>
      <c r="E510" s="736" t="s">
        <v>99</v>
      </c>
      <c r="F510" s="737"/>
      <c r="H510" s="290" t="s">
        <v>98</v>
      </c>
      <c r="I510" s="291"/>
      <c r="M510" s="292"/>
      <c r="N510" s="290" t="s">
        <v>99</v>
      </c>
      <c r="O510" s="293"/>
    </row>
    <row r="511" spans="1:16" ht="13.5" thickBot="1">
      <c r="A511" s="334" t="s">
        <v>100</v>
      </c>
      <c r="B511" s="334" t="s">
        <v>101</v>
      </c>
      <c r="C511" s="334" t="s">
        <v>102</v>
      </c>
      <c r="D511" s="302" t="s">
        <v>103</v>
      </c>
      <c r="E511" s="334" t="s">
        <v>102</v>
      </c>
      <c r="F511" s="302" t="s">
        <v>103</v>
      </c>
      <c r="H511" s="626" t="s">
        <v>50</v>
      </c>
      <c r="I511" s="296" t="s">
        <v>104</v>
      </c>
      <c r="J511" s="293" t="s">
        <v>105</v>
      </c>
      <c r="M511" s="292"/>
      <c r="N511" s="626" t="s">
        <v>50</v>
      </c>
      <c r="O511" s="296" t="s">
        <v>104</v>
      </c>
      <c r="P511" s="293" t="s">
        <v>105</v>
      </c>
    </row>
    <row r="512" spans="1:18" ht="13.5" thickBot="1">
      <c r="A512" s="454" t="s">
        <v>136</v>
      </c>
      <c r="B512" s="297" t="s">
        <v>137</v>
      </c>
      <c r="C512" s="328"/>
      <c r="D512" s="299">
        <f>C512/2</f>
        <v>0</v>
      </c>
      <c r="E512" s="328"/>
      <c r="F512" s="299">
        <f>E512/2</f>
        <v>0</v>
      </c>
      <c r="G512" s="342"/>
      <c r="H512" s="301" t="s">
        <v>108</v>
      </c>
      <c r="I512" s="302" t="s">
        <v>109</v>
      </c>
      <c r="J512" s="302" t="s">
        <v>110</v>
      </c>
      <c r="K512" s="303" t="s">
        <v>111</v>
      </c>
      <c r="L512" s="302" t="s">
        <v>112</v>
      </c>
      <c r="M512" s="292"/>
      <c r="N512" s="301" t="s">
        <v>108</v>
      </c>
      <c r="O512" s="302" t="s">
        <v>109</v>
      </c>
      <c r="P512" s="302" t="s">
        <v>110</v>
      </c>
      <c r="Q512" s="303" t="s">
        <v>111</v>
      </c>
      <c r="R512" s="302" t="s">
        <v>112</v>
      </c>
    </row>
    <row r="513" spans="1:18" ht="12.75">
      <c r="A513" s="455" t="s">
        <v>136</v>
      </c>
      <c r="B513" s="304" t="s">
        <v>139</v>
      </c>
      <c r="C513" s="341"/>
      <c r="D513" s="306">
        <f>C513</f>
        <v>0</v>
      </c>
      <c r="E513" s="341"/>
      <c r="F513" s="306">
        <f>E513</f>
        <v>0</v>
      </c>
      <c r="G513" s="342"/>
      <c r="H513" s="459" t="s">
        <v>129</v>
      </c>
      <c r="I513" s="467">
        <f>D512+D513</f>
        <v>0</v>
      </c>
      <c r="J513" s="299">
        <v>4</v>
      </c>
      <c r="K513" s="299">
        <f aca="true" t="shared" si="66" ref="K513:K533">I513/J513</f>
        <v>0</v>
      </c>
      <c r="L513" s="299" t="e">
        <f aca="true" t="shared" si="67" ref="L513:L542">K513/K$544*1000</f>
        <v>#DIV/0!</v>
      </c>
      <c r="M513" s="292"/>
      <c r="N513" s="459" t="s">
        <v>129</v>
      </c>
      <c r="O513" s="467">
        <f>F512+F513</f>
        <v>0</v>
      </c>
      <c r="P513" s="310">
        <v>4</v>
      </c>
      <c r="Q513" s="299">
        <f aca="true" t="shared" si="68" ref="Q513:Q533">O513/P513</f>
        <v>0</v>
      </c>
      <c r="R513" s="309" t="e">
        <f aca="true" t="shared" si="69" ref="R513:R542">Q513/Q$544*1000</f>
        <v>#DIV/0!</v>
      </c>
    </row>
    <row r="514" spans="1:18" ht="12.75">
      <c r="A514" s="456" t="s">
        <v>115</v>
      </c>
      <c r="B514" s="304" t="s">
        <v>107</v>
      </c>
      <c r="C514" s="341"/>
      <c r="D514" s="306">
        <f>C514</f>
        <v>0</v>
      </c>
      <c r="E514" s="341"/>
      <c r="F514" s="306">
        <f>E514</f>
        <v>0</v>
      </c>
      <c r="G514" s="342"/>
      <c r="H514" s="460" t="s">
        <v>115</v>
      </c>
      <c r="I514" s="393">
        <f>D514+D515</f>
        <v>0</v>
      </c>
      <c r="J514" s="306">
        <v>4</v>
      </c>
      <c r="K514" s="306">
        <f t="shared" si="66"/>
        <v>0</v>
      </c>
      <c r="L514" s="306" t="e">
        <f t="shared" si="67"/>
        <v>#DIV/0!</v>
      </c>
      <c r="M514" s="292"/>
      <c r="N514" s="460" t="s">
        <v>115</v>
      </c>
      <c r="O514" s="393">
        <f>F514+F515</f>
        <v>0</v>
      </c>
      <c r="P514" s="314">
        <v>4</v>
      </c>
      <c r="Q514" s="306">
        <f t="shared" si="68"/>
        <v>0</v>
      </c>
      <c r="R514" s="313" t="e">
        <f t="shared" si="69"/>
        <v>#DIV/0!</v>
      </c>
    </row>
    <row r="515" spans="1:18" ht="12.75">
      <c r="A515" s="456" t="s">
        <v>115</v>
      </c>
      <c r="B515" s="304" t="s">
        <v>116</v>
      </c>
      <c r="C515" s="341"/>
      <c r="D515" s="306">
        <f>C515*2</f>
        <v>0</v>
      </c>
      <c r="E515" s="341"/>
      <c r="F515" s="306">
        <f>E515*2</f>
        <v>0</v>
      </c>
      <c r="G515" s="342"/>
      <c r="H515" s="460" t="s">
        <v>113</v>
      </c>
      <c r="I515" s="393">
        <f>D516</f>
        <v>0</v>
      </c>
      <c r="J515" s="306">
        <v>2</v>
      </c>
      <c r="K515" s="306">
        <f t="shared" si="66"/>
        <v>0</v>
      </c>
      <c r="L515" s="306" t="e">
        <f t="shared" si="67"/>
        <v>#DIV/0!</v>
      </c>
      <c r="M515" s="292"/>
      <c r="N515" s="460" t="s">
        <v>113</v>
      </c>
      <c r="O515" s="393">
        <f>F516</f>
        <v>0</v>
      </c>
      <c r="P515" s="314">
        <v>2</v>
      </c>
      <c r="Q515" s="306">
        <f t="shared" si="68"/>
        <v>0</v>
      </c>
      <c r="R515" s="313" t="e">
        <f t="shared" si="69"/>
        <v>#DIV/0!</v>
      </c>
    </row>
    <row r="516" spans="1:18" ht="12.75">
      <c r="A516" s="456" t="s">
        <v>113</v>
      </c>
      <c r="B516" s="304" t="s">
        <v>107</v>
      </c>
      <c r="C516" s="341"/>
      <c r="D516" s="306">
        <f>C516</f>
        <v>0</v>
      </c>
      <c r="E516" s="341"/>
      <c r="F516" s="306">
        <f>E516</f>
        <v>0</v>
      </c>
      <c r="G516" s="342"/>
      <c r="H516" s="460" t="s">
        <v>114</v>
      </c>
      <c r="I516" s="393">
        <f>D517</f>
        <v>0</v>
      </c>
      <c r="J516" s="306">
        <v>6</v>
      </c>
      <c r="K516" s="306">
        <f t="shared" si="66"/>
        <v>0</v>
      </c>
      <c r="L516" s="306" t="e">
        <f t="shared" si="67"/>
        <v>#DIV/0!</v>
      </c>
      <c r="M516" s="292"/>
      <c r="N516" s="460" t="s">
        <v>114</v>
      </c>
      <c r="O516" s="393">
        <f>F517</f>
        <v>0</v>
      </c>
      <c r="P516" s="314">
        <v>6</v>
      </c>
      <c r="Q516" s="306">
        <f t="shared" si="68"/>
        <v>0</v>
      </c>
      <c r="R516" s="313" t="e">
        <f t="shared" si="69"/>
        <v>#DIV/0!</v>
      </c>
    </row>
    <row r="517" spans="1:18" ht="12.75">
      <c r="A517" s="456" t="s">
        <v>114</v>
      </c>
      <c r="B517" s="304" t="s">
        <v>107</v>
      </c>
      <c r="C517" s="341"/>
      <c r="D517" s="306">
        <f>C517</f>
        <v>0</v>
      </c>
      <c r="E517" s="341"/>
      <c r="F517" s="306">
        <f>E517</f>
        <v>0</v>
      </c>
      <c r="G517" s="342"/>
      <c r="H517" s="460" t="s">
        <v>106</v>
      </c>
      <c r="I517" s="393">
        <f>D518</f>
        <v>0</v>
      </c>
      <c r="J517" s="306">
        <v>2</v>
      </c>
      <c r="K517" s="306">
        <f t="shared" si="66"/>
        <v>0</v>
      </c>
      <c r="L517" s="306" t="e">
        <f t="shared" si="67"/>
        <v>#DIV/0!</v>
      </c>
      <c r="M517" s="292"/>
      <c r="N517" s="460" t="s">
        <v>106</v>
      </c>
      <c r="O517" s="393">
        <f>F518</f>
        <v>0</v>
      </c>
      <c r="P517" s="314">
        <v>2</v>
      </c>
      <c r="Q517" s="306">
        <f t="shared" si="68"/>
        <v>0</v>
      </c>
      <c r="R517" s="313" t="e">
        <f t="shared" si="69"/>
        <v>#DIV/0!</v>
      </c>
    </row>
    <row r="518" spans="1:18" ht="12.75">
      <c r="A518" s="456" t="s">
        <v>106</v>
      </c>
      <c r="B518" s="304" t="s">
        <v>107</v>
      </c>
      <c r="C518" s="341"/>
      <c r="D518" s="306">
        <f>C518</f>
        <v>0</v>
      </c>
      <c r="E518" s="341"/>
      <c r="F518" s="306">
        <f>E518</f>
        <v>0</v>
      </c>
      <c r="G518" s="342"/>
      <c r="H518" s="461" t="s">
        <v>119</v>
      </c>
      <c r="I518" s="393">
        <f>D519+D521</f>
        <v>0</v>
      </c>
      <c r="J518" s="306">
        <v>1</v>
      </c>
      <c r="K518" s="306">
        <f t="shared" si="66"/>
        <v>0</v>
      </c>
      <c r="L518" s="306" t="e">
        <f t="shared" si="67"/>
        <v>#DIV/0!</v>
      </c>
      <c r="M518" s="292"/>
      <c r="N518" s="461" t="s">
        <v>119</v>
      </c>
      <c r="O518" s="393">
        <f>F519+F521</f>
        <v>0</v>
      </c>
      <c r="P518" s="314">
        <v>1</v>
      </c>
      <c r="Q518" s="306">
        <f t="shared" si="68"/>
        <v>0</v>
      </c>
      <c r="R518" s="313" t="e">
        <f t="shared" si="69"/>
        <v>#DIV/0!</v>
      </c>
    </row>
    <row r="519" spans="1:18" ht="12.75">
      <c r="A519" s="455" t="s">
        <v>117</v>
      </c>
      <c r="B519" s="304" t="s">
        <v>118</v>
      </c>
      <c r="C519" s="341"/>
      <c r="D519" s="306">
        <f>C519/4</f>
        <v>0</v>
      </c>
      <c r="E519" s="341"/>
      <c r="F519" s="306">
        <f>E519/4</f>
        <v>0</v>
      </c>
      <c r="G519" s="342"/>
      <c r="H519" s="461" t="s">
        <v>121</v>
      </c>
      <c r="I519" s="393">
        <f>D520</f>
        <v>0</v>
      </c>
      <c r="J519" s="306">
        <v>0.8</v>
      </c>
      <c r="K519" s="306">
        <f t="shared" si="66"/>
        <v>0</v>
      </c>
      <c r="L519" s="306" t="e">
        <f t="shared" si="67"/>
        <v>#DIV/0!</v>
      </c>
      <c r="M519" s="292"/>
      <c r="N519" s="461" t="s">
        <v>121</v>
      </c>
      <c r="O519" s="393">
        <f>F520</f>
        <v>0</v>
      </c>
      <c r="P519" s="314">
        <v>0.8</v>
      </c>
      <c r="Q519" s="306">
        <f t="shared" si="68"/>
        <v>0</v>
      </c>
      <c r="R519" s="313" t="e">
        <f t="shared" si="69"/>
        <v>#DIV/0!</v>
      </c>
    </row>
    <row r="520" spans="1:18" ht="12.75">
      <c r="A520" s="455" t="s">
        <v>117</v>
      </c>
      <c r="B520" s="304" t="s">
        <v>120</v>
      </c>
      <c r="C520" s="341"/>
      <c r="D520" s="306">
        <f>C520/5</f>
        <v>0</v>
      </c>
      <c r="E520" s="341"/>
      <c r="F520" s="306">
        <f>E520/5</f>
        <v>0</v>
      </c>
      <c r="G520" s="342"/>
      <c r="H520" s="461" t="s">
        <v>135</v>
      </c>
      <c r="I520" s="393">
        <f>D522</f>
        <v>0</v>
      </c>
      <c r="J520" s="306">
        <v>1</v>
      </c>
      <c r="K520" s="306">
        <f t="shared" si="66"/>
        <v>0</v>
      </c>
      <c r="L520" s="306" t="e">
        <f t="shared" si="67"/>
        <v>#DIV/0!</v>
      </c>
      <c r="M520" s="292"/>
      <c r="N520" s="461" t="s">
        <v>135</v>
      </c>
      <c r="O520" s="393">
        <f>F522</f>
        <v>0</v>
      </c>
      <c r="P520" s="314">
        <v>1</v>
      </c>
      <c r="Q520" s="306">
        <f t="shared" si="68"/>
        <v>0</v>
      </c>
      <c r="R520" s="313" t="e">
        <f t="shared" si="69"/>
        <v>#DIV/0!</v>
      </c>
    </row>
    <row r="521" spans="1:18" ht="12.75">
      <c r="A521" s="455" t="s">
        <v>117</v>
      </c>
      <c r="B521" s="304" t="s">
        <v>122</v>
      </c>
      <c r="C521" s="341"/>
      <c r="D521" s="306">
        <f>C521/2</f>
        <v>0</v>
      </c>
      <c r="E521" s="341"/>
      <c r="F521" s="306">
        <f>E521/2</f>
        <v>0</v>
      </c>
      <c r="G521" s="342"/>
      <c r="H521" s="461" t="s">
        <v>130</v>
      </c>
      <c r="I521" s="393">
        <f>D523+D524</f>
        <v>0</v>
      </c>
      <c r="J521" s="306">
        <v>2</v>
      </c>
      <c r="K521" s="306">
        <f t="shared" si="66"/>
        <v>0</v>
      </c>
      <c r="L521" s="306" t="e">
        <f t="shared" si="67"/>
        <v>#DIV/0!</v>
      </c>
      <c r="M521" s="292"/>
      <c r="N521" s="461" t="s">
        <v>130</v>
      </c>
      <c r="O521" s="393">
        <f>F523+F524</f>
        <v>0</v>
      </c>
      <c r="P521" s="314">
        <v>2</v>
      </c>
      <c r="Q521" s="306">
        <f t="shared" si="68"/>
        <v>0</v>
      </c>
      <c r="R521" s="313" t="e">
        <f t="shared" si="69"/>
        <v>#DIV/0!</v>
      </c>
    </row>
    <row r="522" spans="1:18" ht="12.75">
      <c r="A522" s="455" t="s">
        <v>135</v>
      </c>
      <c r="B522" s="304" t="s">
        <v>107</v>
      </c>
      <c r="C522" s="341"/>
      <c r="D522" s="306">
        <f>C522</f>
        <v>0</v>
      </c>
      <c r="E522" s="341"/>
      <c r="F522" s="306">
        <f>E522</f>
        <v>0</v>
      </c>
      <c r="G522" s="342"/>
      <c r="H522" s="461" t="s">
        <v>123</v>
      </c>
      <c r="I522" s="393">
        <f>D527+D528</f>
        <v>0</v>
      </c>
      <c r="J522" s="306">
        <v>0.5</v>
      </c>
      <c r="K522" s="306">
        <f t="shared" si="66"/>
        <v>0</v>
      </c>
      <c r="L522" s="306" t="e">
        <f t="shared" si="67"/>
        <v>#DIV/0!</v>
      </c>
      <c r="M522" s="292"/>
      <c r="N522" s="461" t="s">
        <v>123</v>
      </c>
      <c r="O522" s="393">
        <f>F527+F528</f>
        <v>0</v>
      </c>
      <c r="P522" s="314">
        <v>0.5</v>
      </c>
      <c r="Q522" s="306">
        <f t="shared" si="68"/>
        <v>0</v>
      </c>
      <c r="R522" s="313" t="e">
        <f t="shared" si="69"/>
        <v>#DIV/0!</v>
      </c>
    </row>
    <row r="523" spans="1:18" ht="12.75">
      <c r="A523" s="455" t="s">
        <v>130</v>
      </c>
      <c r="B523" s="304" t="s">
        <v>125</v>
      </c>
      <c r="C523" s="341"/>
      <c r="D523" s="306">
        <f>C523/4</f>
        <v>0</v>
      </c>
      <c r="E523" s="341"/>
      <c r="F523" s="306">
        <f>E523/4</f>
        <v>0</v>
      </c>
      <c r="G523" s="342"/>
      <c r="H523" s="461" t="s">
        <v>126</v>
      </c>
      <c r="I523" s="393">
        <f>D525+D526</f>
        <v>0</v>
      </c>
      <c r="J523" s="306">
        <v>0.5</v>
      </c>
      <c r="K523" s="306">
        <f t="shared" si="66"/>
        <v>0</v>
      </c>
      <c r="L523" s="306" t="e">
        <f t="shared" si="67"/>
        <v>#DIV/0!</v>
      </c>
      <c r="M523" s="292"/>
      <c r="N523" s="461" t="s">
        <v>126</v>
      </c>
      <c r="O523" s="393">
        <f>F525+F526</f>
        <v>0</v>
      </c>
      <c r="P523" s="314">
        <v>0.5</v>
      </c>
      <c r="Q523" s="306">
        <f t="shared" si="68"/>
        <v>0</v>
      </c>
      <c r="R523" s="313" t="e">
        <f t="shared" si="69"/>
        <v>#DIV/0!</v>
      </c>
    </row>
    <row r="524" spans="1:18" ht="12.75">
      <c r="A524" s="455" t="s">
        <v>130</v>
      </c>
      <c r="B524" s="304" t="s">
        <v>127</v>
      </c>
      <c r="C524" s="341"/>
      <c r="D524" s="306">
        <f>C524/2</f>
        <v>0</v>
      </c>
      <c r="E524" s="341"/>
      <c r="F524" s="306">
        <f>E524/2</f>
        <v>0</v>
      </c>
      <c r="G524" s="342"/>
      <c r="H524" s="461" t="s">
        <v>165</v>
      </c>
      <c r="I524" s="393">
        <f>D530</f>
        <v>0</v>
      </c>
      <c r="J524" s="306">
        <v>1.2</v>
      </c>
      <c r="K524" s="306">
        <f t="shared" si="66"/>
        <v>0</v>
      </c>
      <c r="L524" s="306" t="e">
        <f t="shared" si="67"/>
        <v>#DIV/0!</v>
      </c>
      <c r="M524" s="292"/>
      <c r="N524" s="461" t="s">
        <v>165</v>
      </c>
      <c r="O524" s="393">
        <f>F530</f>
        <v>0</v>
      </c>
      <c r="P524" s="314">
        <v>1.2</v>
      </c>
      <c r="Q524" s="306">
        <f t="shared" si="68"/>
        <v>0</v>
      </c>
      <c r="R524" s="313" t="e">
        <f t="shared" si="69"/>
        <v>#DIV/0!</v>
      </c>
    </row>
    <row r="525" spans="1:18" ht="12.75">
      <c r="A525" s="455" t="s">
        <v>124</v>
      </c>
      <c r="B525" s="304" t="s">
        <v>125</v>
      </c>
      <c r="C525" s="341"/>
      <c r="D525" s="306">
        <f>C525/4</f>
        <v>0</v>
      </c>
      <c r="E525" s="341"/>
      <c r="F525" s="306">
        <f>E525/4</f>
        <v>0</v>
      </c>
      <c r="G525" s="342"/>
      <c r="H525" s="461" t="s">
        <v>166</v>
      </c>
      <c r="I525" s="393">
        <f>D529</f>
        <v>0</v>
      </c>
      <c r="J525" s="306">
        <v>1.2</v>
      </c>
      <c r="K525" s="306">
        <f t="shared" si="66"/>
        <v>0</v>
      </c>
      <c r="L525" s="306" t="e">
        <f t="shared" si="67"/>
        <v>#DIV/0!</v>
      </c>
      <c r="M525" s="292"/>
      <c r="N525" s="461" t="s">
        <v>166</v>
      </c>
      <c r="O525" s="393">
        <f>F529</f>
        <v>0</v>
      </c>
      <c r="P525" s="314">
        <v>1.2</v>
      </c>
      <c r="Q525" s="306">
        <f t="shared" si="68"/>
        <v>0</v>
      </c>
      <c r="R525" s="313" t="e">
        <f t="shared" si="69"/>
        <v>#DIV/0!</v>
      </c>
    </row>
    <row r="526" spans="1:18" ht="12.75">
      <c r="A526" s="455" t="s">
        <v>124</v>
      </c>
      <c r="B526" s="304" t="s">
        <v>127</v>
      </c>
      <c r="C526" s="341"/>
      <c r="D526" s="306">
        <f>C526/2</f>
        <v>0</v>
      </c>
      <c r="E526" s="341"/>
      <c r="F526" s="306">
        <f>E526/2</f>
        <v>0</v>
      </c>
      <c r="G526" s="342"/>
      <c r="H526" s="461" t="s">
        <v>133</v>
      </c>
      <c r="I526" s="393">
        <f>D531+D532</f>
        <v>0</v>
      </c>
      <c r="J526" s="306">
        <v>3</v>
      </c>
      <c r="K526" s="306">
        <f t="shared" si="66"/>
        <v>0</v>
      </c>
      <c r="L526" s="306" t="e">
        <f t="shared" si="67"/>
        <v>#DIV/0!</v>
      </c>
      <c r="M526" s="292"/>
      <c r="N526" s="461" t="s">
        <v>133</v>
      </c>
      <c r="O526" s="393">
        <f>F531+F532</f>
        <v>0</v>
      </c>
      <c r="P526" s="314">
        <v>3</v>
      </c>
      <c r="Q526" s="306">
        <f t="shared" si="68"/>
        <v>0</v>
      </c>
      <c r="R526" s="313" t="e">
        <f t="shared" si="69"/>
        <v>#DIV/0!</v>
      </c>
    </row>
    <row r="527" spans="1:18" ht="12.75">
      <c r="A527" s="455" t="s">
        <v>124</v>
      </c>
      <c r="B527" s="304" t="s">
        <v>118</v>
      </c>
      <c r="C527" s="341"/>
      <c r="D527" s="306">
        <f>C527/4</f>
        <v>0</v>
      </c>
      <c r="E527" s="341"/>
      <c r="F527" s="306">
        <f>E527/4</f>
        <v>0</v>
      </c>
      <c r="G527" s="342"/>
      <c r="H527" s="461" t="s">
        <v>167</v>
      </c>
      <c r="I527" s="393">
        <f>D534</f>
        <v>0</v>
      </c>
      <c r="J527" s="306">
        <v>0.4</v>
      </c>
      <c r="K527" s="306">
        <f t="shared" si="66"/>
        <v>0</v>
      </c>
      <c r="L527" s="306" t="e">
        <f t="shared" si="67"/>
        <v>#DIV/0!</v>
      </c>
      <c r="M527" s="292"/>
      <c r="N527" s="461" t="s">
        <v>167</v>
      </c>
      <c r="O527" s="393">
        <f>F534</f>
        <v>0</v>
      </c>
      <c r="P527" s="314">
        <v>0.4</v>
      </c>
      <c r="Q527" s="306">
        <f t="shared" si="68"/>
        <v>0</v>
      </c>
      <c r="R527" s="313" t="e">
        <f t="shared" si="69"/>
        <v>#DIV/0!</v>
      </c>
    </row>
    <row r="528" spans="1:18" ht="12.75">
      <c r="A528" s="455" t="s">
        <v>124</v>
      </c>
      <c r="B528" s="304" t="s">
        <v>122</v>
      </c>
      <c r="C528" s="341"/>
      <c r="D528" s="306">
        <f>C528/2</f>
        <v>0</v>
      </c>
      <c r="E528" s="341"/>
      <c r="F528" s="306">
        <f>E528/2</f>
        <v>0</v>
      </c>
      <c r="G528" s="342"/>
      <c r="H528" s="461" t="s">
        <v>168</v>
      </c>
      <c r="I528" s="393">
        <f>D533</f>
        <v>0</v>
      </c>
      <c r="J528" s="306">
        <v>0.4</v>
      </c>
      <c r="K528" s="306">
        <f t="shared" si="66"/>
        <v>0</v>
      </c>
      <c r="L528" s="306" t="e">
        <f t="shared" si="67"/>
        <v>#DIV/0!</v>
      </c>
      <c r="M528" s="292"/>
      <c r="N528" s="461" t="s">
        <v>168</v>
      </c>
      <c r="O528" s="393">
        <f>F533</f>
        <v>0</v>
      </c>
      <c r="P528" s="314">
        <v>0.4</v>
      </c>
      <c r="Q528" s="306">
        <f t="shared" si="68"/>
        <v>0</v>
      </c>
      <c r="R528" s="313" t="e">
        <f t="shared" si="69"/>
        <v>#DIV/0!</v>
      </c>
    </row>
    <row r="529" spans="1:18" ht="12.75">
      <c r="A529" s="455" t="s">
        <v>159</v>
      </c>
      <c r="B529" s="304" t="s">
        <v>161</v>
      </c>
      <c r="C529" s="341"/>
      <c r="D529" s="306">
        <f>C529/1.67</f>
        <v>0</v>
      </c>
      <c r="E529" s="341"/>
      <c r="F529" s="306">
        <f>E529/1.67</f>
        <v>0</v>
      </c>
      <c r="G529" s="342"/>
      <c r="H529" s="461" t="s">
        <v>128</v>
      </c>
      <c r="I529" s="393">
        <f>D535+D536</f>
        <v>0</v>
      </c>
      <c r="J529" s="306">
        <v>12</v>
      </c>
      <c r="K529" s="306">
        <f t="shared" si="66"/>
        <v>0</v>
      </c>
      <c r="L529" s="306" t="e">
        <f t="shared" si="67"/>
        <v>#DIV/0!</v>
      </c>
      <c r="M529" s="292"/>
      <c r="N529" s="461" t="s">
        <v>128</v>
      </c>
      <c r="O529" s="393">
        <f>F535+F536</f>
        <v>0</v>
      </c>
      <c r="P529" s="314">
        <v>12</v>
      </c>
      <c r="Q529" s="306">
        <f t="shared" si="68"/>
        <v>0</v>
      </c>
      <c r="R529" s="313" t="e">
        <f t="shared" si="69"/>
        <v>#DIV/0!</v>
      </c>
    </row>
    <row r="530" spans="1:18" ht="12.75">
      <c r="A530" s="455" t="s">
        <v>159</v>
      </c>
      <c r="B530" s="304" t="s">
        <v>160</v>
      </c>
      <c r="C530" s="341"/>
      <c r="D530" s="306">
        <f>C530/1.67</f>
        <v>0</v>
      </c>
      <c r="E530" s="341"/>
      <c r="F530" s="306">
        <f>E530/1.67</f>
        <v>0</v>
      </c>
      <c r="G530" s="342"/>
      <c r="H530" s="461" t="s">
        <v>141</v>
      </c>
      <c r="I530" s="393">
        <f>D537</f>
        <v>0</v>
      </c>
      <c r="J530" s="306">
        <v>0.2</v>
      </c>
      <c r="K530" s="306">
        <f t="shared" si="66"/>
        <v>0</v>
      </c>
      <c r="L530" s="306" t="e">
        <f t="shared" si="67"/>
        <v>#DIV/0!</v>
      </c>
      <c r="M530" s="292"/>
      <c r="N530" s="461" t="s">
        <v>141</v>
      </c>
      <c r="O530" s="393">
        <f>F537</f>
        <v>0</v>
      </c>
      <c r="P530" s="314">
        <v>0.2</v>
      </c>
      <c r="Q530" s="306">
        <f t="shared" si="68"/>
        <v>0</v>
      </c>
      <c r="R530" s="313" t="e">
        <f t="shared" si="69"/>
        <v>#DIV/0!</v>
      </c>
    </row>
    <row r="531" spans="1:18" ht="12.75">
      <c r="A531" s="455" t="s">
        <v>133</v>
      </c>
      <c r="B531" s="304" t="s">
        <v>127</v>
      </c>
      <c r="C531" s="341"/>
      <c r="D531" s="306">
        <f>C531/2</f>
        <v>0</v>
      </c>
      <c r="E531" s="341"/>
      <c r="F531" s="306">
        <f>E531/2</f>
        <v>0</v>
      </c>
      <c r="G531" s="342"/>
      <c r="H531" s="461" t="s">
        <v>142</v>
      </c>
      <c r="I531" s="393">
        <f>D538+D539</f>
        <v>0</v>
      </c>
      <c r="J531" s="306">
        <v>0.3</v>
      </c>
      <c r="K531" s="306">
        <f>I531/J531</f>
        <v>0</v>
      </c>
      <c r="L531" s="306" t="e">
        <f t="shared" si="67"/>
        <v>#DIV/0!</v>
      </c>
      <c r="M531" s="292"/>
      <c r="N531" s="461" t="s">
        <v>142</v>
      </c>
      <c r="O531" s="393">
        <f>F538+F539</f>
        <v>0</v>
      </c>
      <c r="P531" s="314">
        <v>0.3</v>
      </c>
      <c r="Q531" s="306">
        <f t="shared" si="68"/>
        <v>0</v>
      </c>
      <c r="R531" s="313" t="e">
        <f t="shared" si="69"/>
        <v>#DIV/0!</v>
      </c>
    </row>
    <row r="532" spans="1:18" ht="12.75">
      <c r="A532" s="455" t="s">
        <v>133</v>
      </c>
      <c r="B532" s="304" t="s">
        <v>107</v>
      </c>
      <c r="C532" s="341"/>
      <c r="D532" s="306">
        <f>C532</f>
        <v>0</v>
      </c>
      <c r="E532" s="341"/>
      <c r="F532" s="306">
        <f>E532</f>
        <v>0</v>
      </c>
      <c r="G532" s="342"/>
      <c r="H532" s="461" t="s">
        <v>140</v>
      </c>
      <c r="I532" s="393">
        <f>D540+D541</f>
        <v>0</v>
      </c>
      <c r="J532" s="306">
        <v>0.4</v>
      </c>
      <c r="K532" s="306">
        <f t="shared" si="66"/>
        <v>0</v>
      </c>
      <c r="L532" s="306" t="e">
        <f t="shared" si="67"/>
        <v>#DIV/0!</v>
      </c>
      <c r="M532" s="292"/>
      <c r="N532" s="461" t="s">
        <v>140</v>
      </c>
      <c r="O532" s="393">
        <f>F540+F541</f>
        <v>0</v>
      </c>
      <c r="P532" s="314">
        <v>0.4</v>
      </c>
      <c r="Q532" s="306">
        <f t="shared" si="68"/>
        <v>0</v>
      </c>
      <c r="R532" s="313" t="e">
        <f t="shared" si="69"/>
        <v>#DIV/0!</v>
      </c>
    </row>
    <row r="533" spans="1:18" ht="12.75">
      <c r="A533" s="455" t="s">
        <v>162</v>
      </c>
      <c r="B533" s="304" t="s">
        <v>164</v>
      </c>
      <c r="C533" s="341"/>
      <c r="D533" s="306">
        <f>C533/2.5</f>
        <v>0</v>
      </c>
      <c r="E533" s="341"/>
      <c r="F533" s="306">
        <f>E533/2.5</f>
        <v>0</v>
      </c>
      <c r="G533" s="342"/>
      <c r="H533" s="461" t="s">
        <v>138</v>
      </c>
      <c r="I533" s="393">
        <f>D542+D543</f>
        <v>0</v>
      </c>
      <c r="J533" s="306">
        <v>2</v>
      </c>
      <c r="K533" s="306">
        <f t="shared" si="66"/>
        <v>0</v>
      </c>
      <c r="L533" s="306" t="e">
        <f t="shared" si="67"/>
        <v>#DIV/0!</v>
      </c>
      <c r="M533" s="292"/>
      <c r="N533" s="461" t="s">
        <v>138</v>
      </c>
      <c r="O533" s="393">
        <f>F542+F543</f>
        <v>0</v>
      </c>
      <c r="P533" s="314">
        <v>2</v>
      </c>
      <c r="Q533" s="306">
        <f t="shared" si="68"/>
        <v>0</v>
      </c>
      <c r="R533" s="313" t="e">
        <f t="shared" si="69"/>
        <v>#DIV/0!</v>
      </c>
    </row>
    <row r="534" spans="1:18" ht="12.75">
      <c r="A534" s="455" t="s">
        <v>162</v>
      </c>
      <c r="B534" s="304" t="s">
        <v>163</v>
      </c>
      <c r="C534" s="341"/>
      <c r="D534" s="306">
        <f>C534/2.5</f>
        <v>0</v>
      </c>
      <c r="E534" s="341"/>
      <c r="F534" s="306">
        <f>E534/2.5</f>
        <v>0</v>
      </c>
      <c r="G534" s="342"/>
      <c r="H534" s="393" t="s">
        <v>293</v>
      </c>
      <c r="I534" s="393">
        <f>D544</f>
        <v>0</v>
      </c>
      <c r="J534" s="393">
        <v>0.5</v>
      </c>
      <c r="K534" s="306">
        <f aca="true" t="shared" si="70" ref="K534:K542">I534/J534</f>
        <v>0</v>
      </c>
      <c r="L534" s="306" t="e">
        <f t="shared" si="67"/>
        <v>#DIV/0!</v>
      </c>
      <c r="M534" s="394"/>
      <c r="N534" s="393" t="s">
        <v>293</v>
      </c>
      <c r="O534" s="393">
        <f>F544</f>
        <v>0</v>
      </c>
      <c r="P534" s="393">
        <v>0.5</v>
      </c>
      <c r="Q534" s="306">
        <f aca="true" t="shared" si="71" ref="Q534:Q542">O534/P534</f>
        <v>0</v>
      </c>
      <c r="R534" s="313" t="e">
        <f t="shared" si="69"/>
        <v>#DIV/0!</v>
      </c>
    </row>
    <row r="535" spans="1:18" ht="12.75">
      <c r="A535" s="455" t="s">
        <v>131</v>
      </c>
      <c r="B535" s="304" t="s">
        <v>132</v>
      </c>
      <c r="C535" s="341"/>
      <c r="D535" s="306">
        <f>C535*4</f>
        <v>0</v>
      </c>
      <c r="E535" s="341"/>
      <c r="F535" s="306">
        <f>E535*4</f>
        <v>0</v>
      </c>
      <c r="G535" s="342"/>
      <c r="H535" s="393" t="s">
        <v>294</v>
      </c>
      <c r="I535" s="393">
        <f>D545</f>
        <v>0</v>
      </c>
      <c r="J535" s="393">
        <v>0.1</v>
      </c>
      <c r="K535" s="306">
        <f t="shared" si="70"/>
        <v>0</v>
      </c>
      <c r="L535" s="306" t="e">
        <f t="shared" si="67"/>
        <v>#DIV/0!</v>
      </c>
      <c r="M535" s="394"/>
      <c r="N535" s="393" t="s">
        <v>294</v>
      </c>
      <c r="O535" s="393">
        <f>F545</f>
        <v>0</v>
      </c>
      <c r="P535" s="393">
        <v>0.1</v>
      </c>
      <c r="Q535" s="306">
        <f t="shared" si="71"/>
        <v>0</v>
      </c>
      <c r="R535" s="313" t="e">
        <f t="shared" si="69"/>
        <v>#DIV/0!</v>
      </c>
    </row>
    <row r="536" spans="1:18" ht="12.75">
      <c r="A536" s="455" t="s">
        <v>131</v>
      </c>
      <c r="B536" s="304" t="s">
        <v>134</v>
      </c>
      <c r="C536" s="341"/>
      <c r="D536" s="306">
        <f>C536*2</f>
        <v>0</v>
      </c>
      <c r="E536" s="341"/>
      <c r="F536" s="306">
        <f>E536*2</f>
        <v>0</v>
      </c>
      <c r="G536" s="342"/>
      <c r="H536" s="460" t="s">
        <v>257</v>
      </c>
      <c r="I536" s="393">
        <f>D546</f>
        <v>0</v>
      </c>
      <c r="J536" s="306">
        <v>0.04</v>
      </c>
      <c r="K536" s="306">
        <f t="shared" si="70"/>
        <v>0</v>
      </c>
      <c r="L536" s="306" t="e">
        <f t="shared" si="67"/>
        <v>#DIV/0!</v>
      </c>
      <c r="M536" s="292"/>
      <c r="N536" s="460" t="s">
        <v>257</v>
      </c>
      <c r="O536" s="393">
        <f>F546</f>
        <v>0</v>
      </c>
      <c r="P536" s="306">
        <v>0.04</v>
      </c>
      <c r="Q536" s="306">
        <f t="shared" si="71"/>
        <v>0</v>
      </c>
      <c r="R536" s="313" t="e">
        <f t="shared" si="69"/>
        <v>#DIV/0!</v>
      </c>
    </row>
    <row r="537" spans="1:18" ht="12.75">
      <c r="A537" s="455" t="s">
        <v>141</v>
      </c>
      <c r="B537" s="304" t="s">
        <v>145</v>
      </c>
      <c r="C537" s="341"/>
      <c r="D537" s="306">
        <f>C537/20</f>
        <v>0</v>
      </c>
      <c r="E537" s="341"/>
      <c r="F537" s="306">
        <f>E537/20</f>
        <v>0</v>
      </c>
      <c r="G537" s="342"/>
      <c r="H537" s="460" t="s">
        <v>258</v>
      </c>
      <c r="I537" s="393">
        <f>D547</f>
        <v>0</v>
      </c>
      <c r="J537" s="306">
        <v>0.21</v>
      </c>
      <c r="K537" s="306">
        <f t="shared" si="70"/>
        <v>0</v>
      </c>
      <c r="L537" s="306" t="e">
        <f t="shared" si="67"/>
        <v>#DIV/0!</v>
      </c>
      <c r="M537" s="292"/>
      <c r="N537" s="460" t="s">
        <v>258</v>
      </c>
      <c r="O537" s="393">
        <f>F547</f>
        <v>0</v>
      </c>
      <c r="P537" s="306">
        <v>0.21</v>
      </c>
      <c r="Q537" s="306">
        <f t="shared" si="71"/>
        <v>0</v>
      </c>
      <c r="R537" s="313" t="e">
        <f t="shared" si="69"/>
        <v>#DIV/0!</v>
      </c>
    </row>
    <row r="538" spans="1:18" ht="12.75">
      <c r="A538" s="455" t="s">
        <v>142</v>
      </c>
      <c r="B538" s="304" t="s">
        <v>261</v>
      </c>
      <c r="C538" s="305"/>
      <c r="D538" s="306">
        <f>C538/30</f>
        <v>0</v>
      </c>
      <c r="E538" s="311"/>
      <c r="F538" s="306">
        <f>E538/30</f>
        <v>0</v>
      </c>
      <c r="G538" s="342"/>
      <c r="H538" s="460" t="s">
        <v>259</v>
      </c>
      <c r="I538" s="393">
        <f>D548</f>
        <v>0</v>
      </c>
      <c r="J538" s="306">
        <v>0.1</v>
      </c>
      <c r="K538" s="306">
        <f t="shared" si="70"/>
        <v>0</v>
      </c>
      <c r="L538" s="306" t="e">
        <f t="shared" si="67"/>
        <v>#DIV/0!</v>
      </c>
      <c r="M538" s="292"/>
      <c r="N538" s="460" t="s">
        <v>259</v>
      </c>
      <c r="O538" s="393">
        <f>F548</f>
        <v>0</v>
      </c>
      <c r="P538" s="306">
        <v>0.1</v>
      </c>
      <c r="Q538" s="306">
        <f t="shared" si="71"/>
        <v>0</v>
      </c>
      <c r="R538" s="313" t="e">
        <f t="shared" si="69"/>
        <v>#DIV/0!</v>
      </c>
    </row>
    <row r="539" spans="1:18" ht="12.75">
      <c r="A539" s="455" t="s">
        <v>142</v>
      </c>
      <c r="B539" s="304" t="s">
        <v>263</v>
      </c>
      <c r="C539" s="305"/>
      <c r="D539" s="306">
        <f>C539/6.67</f>
        <v>0</v>
      </c>
      <c r="E539" s="311"/>
      <c r="F539" s="306">
        <f>E539/6.67</f>
        <v>0</v>
      </c>
      <c r="G539" s="342"/>
      <c r="H539" s="460" t="s">
        <v>260</v>
      </c>
      <c r="I539" s="393">
        <f>D549+D550</f>
        <v>0</v>
      </c>
      <c r="J539" s="306">
        <v>0.05</v>
      </c>
      <c r="K539" s="306">
        <f t="shared" si="70"/>
        <v>0</v>
      </c>
      <c r="L539" s="306" t="e">
        <f t="shared" si="67"/>
        <v>#DIV/0!</v>
      </c>
      <c r="M539" s="292"/>
      <c r="N539" s="460" t="s">
        <v>260</v>
      </c>
      <c r="O539" s="393">
        <f>F549+F550</f>
        <v>0</v>
      </c>
      <c r="P539" s="306">
        <v>0.05</v>
      </c>
      <c r="Q539" s="306">
        <f t="shared" si="71"/>
        <v>0</v>
      </c>
      <c r="R539" s="313" t="e">
        <f t="shared" si="69"/>
        <v>#DIV/0!</v>
      </c>
    </row>
    <row r="540" spans="1:18" ht="12.75">
      <c r="A540" s="455" t="s">
        <v>140</v>
      </c>
      <c r="B540" s="304" t="s">
        <v>120</v>
      </c>
      <c r="C540" s="305"/>
      <c r="D540" s="306">
        <f>C540/5</f>
        <v>0</v>
      </c>
      <c r="E540" s="311"/>
      <c r="F540" s="306">
        <f>E540/5</f>
        <v>0</v>
      </c>
      <c r="G540" s="342"/>
      <c r="H540" s="460" t="s">
        <v>262</v>
      </c>
      <c r="I540" s="393">
        <f>D551</f>
        <v>0</v>
      </c>
      <c r="J540" s="306">
        <v>0.2</v>
      </c>
      <c r="K540" s="306">
        <f t="shared" si="70"/>
        <v>0</v>
      </c>
      <c r="L540" s="306" t="e">
        <f t="shared" si="67"/>
        <v>#DIV/0!</v>
      </c>
      <c r="M540" s="292"/>
      <c r="N540" s="460" t="s">
        <v>262</v>
      </c>
      <c r="O540" s="393">
        <f>F551</f>
        <v>0</v>
      </c>
      <c r="P540" s="306">
        <v>0.2</v>
      </c>
      <c r="Q540" s="306">
        <f t="shared" si="71"/>
        <v>0</v>
      </c>
      <c r="R540" s="313" t="e">
        <f t="shared" si="69"/>
        <v>#DIV/0!</v>
      </c>
    </row>
    <row r="541" spans="1:18" ht="12.75">
      <c r="A541" s="455" t="s">
        <v>140</v>
      </c>
      <c r="B541" s="304" t="s">
        <v>144</v>
      </c>
      <c r="C541" s="305"/>
      <c r="D541" s="306">
        <f>C541/2.5</f>
        <v>0</v>
      </c>
      <c r="E541" s="311"/>
      <c r="F541" s="306">
        <f>E541/2.5</f>
        <v>0</v>
      </c>
      <c r="G541" s="342"/>
      <c r="H541" s="460" t="s">
        <v>264</v>
      </c>
      <c r="I541" s="393">
        <f>D552</f>
        <v>0</v>
      </c>
      <c r="J541" s="306">
        <v>0.1</v>
      </c>
      <c r="K541" s="306">
        <f t="shared" si="70"/>
        <v>0</v>
      </c>
      <c r="L541" s="306" t="e">
        <f t="shared" si="67"/>
        <v>#DIV/0!</v>
      </c>
      <c r="M541" s="292"/>
      <c r="N541" s="460" t="s">
        <v>264</v>
      </c>
      <c r="O541" s="393">
        <f>F552</f>
        <v>0</v>
      </c>
      <c r="P541" s="306">
        <v>0.1</v>
      </c>
      <c r="Q541" s="306">
        <f t="shared" si="71"/>
        <v>0</v>
      </c>
      <c r="R541" s="313" t="e">
        <f t="shared" si="69"/>
        <v>#DIV/0!</v>
      </c>
    </row>
    <row r="542" spans="1:18" ht="13.5" thickBot="1">
      <c r="A542" s="455" t="s">
        <v>138</v>
      </c>
      <c r="B542" s="304" t="s">
        <v>127</v>
      </c>
      <c r="C542" s="305"/>
      <c r="D542" s="306">
        <f>C542/2</f>
        <v>0</v>
      </c>
      <c r="E542" s="311"/>
      <c r="F542" s="306">
        <f>E542/2</f>
        <v>0</v>
      </c>
      <c r="G542" s="342"/>
      <c r="H542" s="462" t="s">
        <v>265</v>
      </c>
      <c r="I542" s="465">
        <f>D553</f>
        <v>0</v>
      </c>
      <c r="J542" s="316">
        <v>0.4</v>
      </c>
      <c r="K542" s="316">
        <f t="shared" si="70"/>
        <v>0</v>
      </c>
      <c r="L542" s="316" t="e">
        <f t="shared" si="67"/>
        <v>#DIV/0!</v>
      </c>
      <c r="M542" s="292"/>
      <c r="N542" s="462" t="s">
        <v>265</v>
      </c>
      <c r="O542" s="465">
        <f>F553</f>
        <v>0</v>
      </c>
      <c r="P542" s="316">
        <v>0.4</v>
      </c>
      <c r="Q542" s="316">
        <f t="shared" si="71"/>
        <v>0</v>
      </c>
      <c r="R542" s="333" t="e">
        <f t="shared" si="69"/>
        <v>#DIV/0!</v>
      </c>
    </row>
    <row r="543" spans="1:7" ht="13.5" thickBot="1">
      <c r="A543" s="457" t="s">
        <v>138</v>
      </c>
      <c r="B543" s="320" t="s">
        <v>107</v>
      </c>
      <c r="C543" s="321"/>
      <c r="D543" s="322">
        <f>C543</f>
        <v>0</v>
      </c>
      <c r="E543" s="323"/>
      <c r="F543" s="322">
        <f>E543</f>
        <v>0</v>
      </c>
      <c r="G543" s="342"/>
    </row>
    <row r="544" spans="1:17" ht="13.5" thickBot="1">
      <c r="A544" s="455" t="s">
        <v>293</v>
      </c>
      <c r="B544" s="392" t="s">
        <v>127</v>
      </c>
      <c r="C544" s="321"/>
      <c r="D544" s="322">
        <f>C544/2</f>
        <v>0</v>
      </c>
      <c r="E544" s="323"/>
      <c r="F544" s="322">
        <f>E544/2</f>
        <v>0</v>
      </c>
      <c r="G544" s="342"/>
      <c r="J544" s="278" t="s">
        <v>143</v>
      </c>
      <c r="K544" s="319">
        <f>SUM('Plan2 - UTI'!I215:I218)</f>
        <v>0</v>
      </c>
      <c r="P544" s="278" t="s">
        <v>143</v>
      </c>
      <c r="Q544" s="319">
        <f>'Plan2 - UTI'!I219</f>
        <v>0</v>
      </c>
    </row>
    <row r="545" spans="1:7" ht="12.75">
      <c r="A545" s="455" t="s">
        <v>294</v>
      </c>
      <c r="B545" s="392" t="s">
        <v>295</v>
      </c>
      <c r="C545" s="321"/>
      <c r="D545" s="322">
        <f>C545/20</f>
        <v>0</v>
      </c>
      <c r="E545" s="323"/>
      <c r="F545" s="322">
        <f>E545/20</f>
        <v>0</v>
      </c>
      <c r="G545" s="342"/>
    </row>
    <row r="546" spans="1:7" ht="12.75">
      <c r="A546" s="456" t="s">
        <v>257</v>
      </c>
      <c r="B546" s="304" t="s">
        <v>266</v>
      </c>
      <c r="C546" s="305"/>
      <c r="D546" s="306">
        <f>C546/20</f>
        <v>0</v>
      </c>
      <c r="E546" s="311"/>
      <c r="F546" s="306">
        <f>E546/20</f>
        <v>0</v>
      </c>
      <c r="G546" s="342"/>
    </row>
    <row r="547" spans="1:7" ht="12.75">
      <c r="A547" s="456" t="s">
        <v>258</v>
      </c>
      <c r="B547" s="304" t="s">
        <v>266</v>
      </c>
      <c r="C547" s="305"/>
      <c r="D547" s="306">
        <f>C547/20</f>
        <v>0</v>
      </c>
      <c r="E547" s="311"/>
      <c r="F547" s="306">
        <f>E547/20</f>
        <v>0</v>
      </c>
      <c r="G547" s="342"/>
    </row>
    <row r="548" spans="1:7" ht="12.75">
      <c r="A548" s="456" t="s">
        <v>259</v>
      </c>
      <c r="B548" s="304" t="s">
        <v>267</v>
      </c>
      <c r="C548" s="305"/>
      <c r="D548" s="306">
        <f>C548/10</f>
        <v>0</v>
      </c>
      <c r="E548" s="311"/>
      <c r="F548" s="306">
        <f>E548/10</f>
        <v>0</v>
      </c>
      <c r="G548" s="342"/>
    </row>
    <row r="549" spans="1:7" ht="12.75">
      <c r="A549" s="456" t="s">
        <v>260</v>
      </c>
      <c r="B549" s="304" t="s">
        <v>266</v>
      </c>
      <c r="C549" s="305"/>
      <c r="D549" s="306">
        <f>C549/20</f>
        <v>0</v>
      </c>
      <c r="E549" s="311"/>
      <c r="F549" s="306">
        <f>E549/20</f>
        <v>0</v>
      </c>
      <c r="G549" s="342"/>
    </row>
    <row r="550" spans="1:17" ht="12.75">
      <c r="A550" s="456" t="s">
        <v>260</v>
      </c>
      <c r="B550" s="304" t="s">
        <v>268</v>
      </c>
      <c r="C550" s="305"/>
      <c r="D550" s="306">
        <f>C550*0.07</f>
        <v>0</v>
      </c>
      <c r="E550" s="311"/>
      <c r="F550" s="306">
        <f>E550*0.07</f>
        <v>0</v>
      </c>
      <c r="G550" s="342"/>
      <c r="Q550" s="289"/>
    </row>
    <row r="551" spans="1:7" ht="12.75">
      <c r="A551" s="456" t="s">
        <v>262</v>
      </c>
      <c r="B551" s="304" t="s">
        <v>269</v>
      </c>
      <c r="C551" s="305"/>
      <c r="D551" s="306">
        <f>C551/5</f>
        <v>0</v>
      </c>
      <c r="E551" s="311"/>
      <c r="F551" s="306">
        <f>E551/5</f>
        <v>0</v>
      </c>
      <c r="G551" s="342"/>
    </row>
    <row r="552" spans="1:7" ht="12.75">
      <c r="A552" s="456" t="s">
        <v>264</v>
      </c>
      <c r="B552" s="304" t="s">
        <v>267</v>
      </c>
      <c r="C552" s="305"/>
      <c r="D552" s="306">
        <f>C552/10</f>
        <v>0</v>
      </c>
      <c r="E552" s="311"/>
      <c r="F552" s="306">
        <f>E552/10</f>
        <v>0</v>
      </c>
      <c r="G552" s="342"/>
    </row>
    <row r="553" spans="1:7" ht="13.5" thickBot="1">
      <c r="A553" s="458" t="s">
        <v>265</v>
      </c>
      <c r="B553" s="324" t="s">
        <v>270</v>
      </c>
      <c r="C553" s="325"/>
      <c r="D553" s="316">
        <f>C553/5</f>
        <v>0</v>
      </c>
      <c r="E553" s="326"/>
      <c r="F553" s="316">
        <f>E553/5</f>
        <v>0</v>
      </c>
      <c r="G553" s="343"/>
    </row>
    <row r="554" ht="13.5" thickBot="1"/>
    <row r="555" spans="1:15" ht="13.5" thickBot="1">
      <c r="A555" s="627" t="s">
        <v>146</v>
      </c>
      <c r="B555" s="628" t="s">
        <v>59</v>
      </c>
      <c r="C555" s="738" t="s">
        <v>98</v>
      </c>
      <c r="D555" s="739"/>
      <c r="E555" s="738" t="s">
        <v>99</v>
      </c>
      <c r="F555" s="739"/>
      <c r="H555" s="629" t="s">
        <v>98</v>
      </c>
      <c r="I555" s="291"/>
      <c r="M555" s="396"/>
      <c r="N555" s="630" t="s">
        <v>99</v>
      </c>
      <c r="O555" s="293"/>
    </row>
    <row r="556" spans="1:16" ht="13.5" thickBot="1">
      <c r="A556" s="468" t="s">
        <v>100</v>
      </c>
      <c r="B556" s="468" t="s">
        <v>101</v>
      </c>
      <c r="C556" s="302" t="s">
        <v>102</v>
      </c>
      <c r="D556" s="302" t="s">
        <v>103</v>
      </c>
      <c r="E556" s="302" t="s">
        <v>102</v>
      </c>
      <c r="F556" s="302" t="s">
        <v>103</v>
      </c>
      <c r="H556" s="626" t="s">
        <v>147</v>
      </c>
      <c r="I556" s="296" t="s">
        <v>104</v>
      </c>
      <c r="J556" s="293" t="s">
        <v>105</v>
      </c>
      <c r="M556" s="396"/>
      <c r="N556" s="626" t="s">
        <v>147</v>
      </c>
      <c r="O556" s="296" t="s">
        <v>104</v>
      </c>
      <c r="P556" s="293" t="s">
        <v>105</v>
      </c>
    </row>
    <row r="557" spans="1:18" ht="13.5" thickBot="1">
      <c r="A557" s="459" t="s">
        <v>136</v>
      </c>
      <c r="B557" s="476" t="s">
        <v>137</v>
      </c>
      <c r="C557" s="344">
        <f aca="true" t="shared" si="72" ref="C557:C598">C512+C467+C422+C377+C332+C287+C242+C197+C152+C107+C62+C17</f>
        <v>0</v>
      </c>
      <c r="D557" s="299">
        <f>C557/2</f>
        <v>0</v>
      </c>
      <c r="E557" s="345">
        <f aca="true" t="shared" si="73" ref="E557:E598">E512+E467+E422+E377+E332+E287+E242+E197+E152+E107+E62+E17</f>
        <v>0</v>
      </c>
      <c r="F557" s="299">
        <f>E557/2</f>
        <v>0</v>
      </c>
      <c r="H557" s="301" t="s">
        <v>108</v>
      </c>
      <c r="I557" s="302" t="s">
        <v>109</v>
      </c>
      <c r="J557" s="302" t="s">
        <v>110</v>
      </c>
      <c r="K557" s="303" t="s">
        <v>111</v>
      </c>
      <c r="L557" s="301" t="s">
        <v>112</v>
      </c>
      <c r="M557" s="396"/>
      <c r="N557" s="395" t="s">
        <v>108</v>
      </c>
      <c r="O557" s="302" t="s">
        <v>109</v>
      </c>
      <c r="P557" s="302" t="s">
        <v>110</v>
      </c>
      <c r="Q557" s="303" t="s">
        <v>111</v>
      </c>
      <c r="R557" s="302" t="s">
        <v>112</v>
      </c>
    </row>
    <row r="558" spans="1:18" ht="12.75">
      <c r="A558" s="461" t="s">
        <v>136</v>
      </c>
      <c r="B558" s="477" t="s">
        <v>139</v>
      </c>
      <c r="C558" s="346">
        <f t="shared" si="72"/>
        <v>0</v>
      </c>
      <c r="D558" s="306">
        <f>C558</f>
        <v>0</v>
      </c>
      <c r="E558" s="347">
        <f t="shared" si="73"/>
        <v>0</v>
      </c>
      <c r="F558" s="306">
        <f>E558</f>
        <v>0</v>
      </c>
      <c r="H558" s="459" t="s">
        <v>129</v>
      </c>
      <c r="I558" s="299">
        <f>D557+D558</f>
        <v>0</v>
      </c>
      <c r="J558" s="310">
        <v>4</v>
      </c>
      <c r="K558" s="299">
        <f aca="true" t="shared" si="74" ref="K558:K578">I558/J558</f>
        <v>0</v>
      </c>
      <c r="L558" s="310" t="e">
        <f aca="true" t="shared" si="75" ref="L558:L587">K558/K$589*1000</f>
        <v>#DIV/0!</v>
      </c>
      <c r="M558" s="397"/>
      <c r="N558" s="472" t="s">
        <v>129</v>
      </c>
      <c r="O558" s="467">
        <f>F557+F558</f>
        <v>0</v>
      </c>
      <c r="P558" s="310">
        <v>4</v>
      </c>
      <c r="Q558" s="299">
        <f aca="true" t="shared" si="76" ref="Q558:Q578">O558/P558</f>
        <v>0</v>
      </c>
      <c r="R558" s="309" t="e">
        <f aca="true" t="shared" si="77" ref="R558:R587">Q558/Q$589*1000</f>
        <v>#DIV/0!</v>
      </c>
    </row>
    <row r="559" spans="1:18" ht="12.75">
      <c r="A559" s="460" t="s">
        <v>115</v>
      </c>
      <c r="B559" s="477" t="s">
        <v>107</v>
      </c>
      <c r="C559" s="346">
        <f t="shared" si="72"/>
        <v>0</v>
      </c>
      <c r="D559" s="306">
        <f>C559</f>
        <v>0</v>
      </c>
      <c r="E559" s="347">
        <f t="shared" si="73"/>
        <v>0</v>
      </c>
      <c r="F559" s="306">
        <f>E559</f>
        <v>0</v>
      </c>
      <c r="H559" s="460" t="s">
        <v>115</v>
      </c>
      <c r="I559" s="306">
        <f>D559+D560</f>
        <v>0</v>
      </c>
      <c r="J559" s="314">
        <v>4</v>
      </c>
      <c r="K559" s="306">
        <f t="shared" si="74"/>
        <v>0</v>
      </c>
      <c r="L559" s="314" t="e">
        <f t="shared" si="75"/>
        <v>#DIV/0!</v>
      </c>
      <c r="M559" s="396"/>
      <c r="N559" s="471" t="s">
        <v>115</v>
      </c>
      <c r="O559" s="393">
        <f>F559+F560</f>
        <v>0</v>
      </c>
      <c r="P559" s="314">
        <v>4</v>
      </c>
      <c r="Q559" s="306">
        <f t="shared" si="76"/>
        <v>0</v>
      </c>
      <c r="R559" s="313" t="e">
        <f t="shared" si="77"/>
        <v>#DIV/0!</v>
      </c>
    </row>
    <row r="560" spans="1:18" ht="12.75">
      <c r="A560" s="460" t="s">
        <v>115</v>
      </c>
      <c r="B560" s="477" t="s">
        <v>116</v>
      </c>
      <c r="C560" s="346">
        <f t="shared" si="72"/>
        <v>0</v>
      </c>
      <c r="D560" s="306">
        <f>C560*2</f>
        <v>0</v>
      </c>
      <c r="E560" s="347">
        <f t="shared" si="73"/>
        <v>0</v>
      </c>
      <c r="F560" s="306">
        <f>E560*2</f>
        <v>0</v>
      </c>
      <c r="H560" s="460" t="s">
        <v>113</v>
      </c>
      <c r="I560" s="306">
        <f>D561</f>
        <v>0</v>
      </c>
      <c r="J560" s="314">
        <v>2</v>
      </c>
      <c r="K560" s="306">
        <f t="shared" si="74"/>
        <v>0</v>
      </c>
      <c r="L560" s="314" t="e">
        <f t="shared" si="75"/>
        <v>#DIV/0!</v>
      </c>
      <c r="M560" s="396"/>
      <c r="N560" s="471" t="s">
        <v>113</v>
      </c>
      <c r="O560" s="393">
        <f>F561</f>
        <v>0</v>
      </c>
      <c r="P560" s="314">
        <v>2</v>
      </c>
      <c r="Q560" s="306">
        <f t="shared" si="76"/>
        <v>0</v>
      </c>
      <c r="R560" s="313" t="e">
        <f t="shared" si="77"/>
        <v>#DIV/0!</v>
      </c>
    </row>
    <row r="561" spans="1:18" ht="12.75">
      <c r="A561" s="460" t="s">
        <v>113</v>
      </c>
      <c r="B561" s="477" t="s">
        <v>107</v>
      </c>
      <c r="C561" s="346">
        <f t="shared" si="72"/>
        <v>0</v>
      </c>
      <c r="D561" s="306">
        <f>C561</f>
        <v>0</v>
      </c>
      <c r="E561" s="347">
        <f t="shared" si="73"/>
        <v>0</v>
      </c>
      <c r="F561" s="306">
        <f>E561</f>
        <v>0</v>
      </c>
      <c r="H561" s="460" t="s">
        <v>114</v>
      </c>
      <c r="I561" s="306">
        <f>D562</f>
        <v>0</v>
      </c>
      <c r="J561" s="314">
        <v>6</v>
      </c>
      <c r="K561" s="306">
        <f t="shared" si="74"/>
        <v>0</v>
      </c>
      <c r="L561" s="314" t="e">
        <f t="shared" si="75"/>
        <v>#DIV/0!</v>
      </c>
      <c r="M561" s="396"/>
      <c r="N561" s="471" t="s">
        <v>114</v>
      </c>
      <c r="O561" s="393">
        <f>F562</f>
        <v>0</v>
      </c>
      <c r="P561" s="314">
        <v>6</v>
      </c>
      <c r="Q561" s="306">
        <f t="shared" si="76"/>
        <v>0</v>
      </c>
      <c r="R561" s="313" t="e">
        <f t="shared" si="77"/>
        <v>#DIV/0!</v>
      </c>
    </row>
    <row r="562" spans="1:18" ht="12.75">
      <c r="A562" s="460" t="s">
        <v>114</v>
      </c>
      <c r="B562" s="477" t="s">
        <v>107</v>
      </c>
      <c r="C562" s="346">
        <f t="shared" si="72"/>
        <v>0</v>
      </c>
      <c r="D562" s="306">
        <f>C562</f>
        <v>0</v>
      </c>
      <c r="E562" s="347">
        <f t="shared" si="73"/>
        <v>0</v>
      </c>
      <c r="F562" s="306">
        <f>E562</f>
        <v>0</v>
      </c>
      <c r="H562" s="460" t="s">
        <v>106</v>
      </c>
      <c r="I562" s="306">
        <f>D563</f>
        <v>0</v>
      </c>
      <c r="J562" s="314">
        <v>2</v>
      </c>
      <c r="K562" s="306">
        <f t="shared" si="74"/>
        <v>0</v>
      </c>
      <c r="L562" s="314" t="e">
        <f t="shared" si="75"/>
        <v>#DIV/0!</v>
      </c>
      <c r="M562" s="396"/>
      <c r="N562" s="471" t="s">
        <v>106</v>
      </c>
      <c r="O562" s="393">
        <f>F563</f>
        <v>0</v>
      </c>
      <c r="P562" s="314">
        <v>2</v>
      </c>
      <c r="Q562" s="306">
        <f t="shared" si="76"/>
        <v>0</v>
      </c>
      <c r="R562" s="313" t="e">
        <f t="shared" si="77"/>
        <v>#DIV/0!</v>
      </c>
    </row>
    <row r="563" spans="1:18" ht="12.75">
      <c r="A563" s="460" t="s">
        <v>106</v>
      </c>
      <c r="B563" s="477" t="s">
        <v>107</v>
      </c>
      <c r="C563" s="346">
        <f t="shared" si="72"/>
        <v>0</v>
      </c>
      <c r="D563" s="306">
        <f>C563</f>
        <v>0</v>
      </c>
      <c r="E563" s="347">
        <f t="shared" si="73"/>
        <v>0</v>
      </c>
      <c r="F563" s="306">
        <f>E563</f>
        <v>0</v>
      </c>
      <c r="H563" s="461" t="s">
        <v>119</v>
      </c>
      <c r="I563" s="306">
        <f>D564+D566</f>
        <v>0</v>
      </c>
      <c r="J563" s="314">
        <v>1</v>
      </c>
      <c r="K563" s="306">
        <f t="shared" si="74"/>
        <v>0</v>
      </c>
      <c r="L563" s="314" t="e">
        <f t="shared" si="75"/>
        <v>#DIV/0!</v>
      </c>
      <c r="M563" s="396"/>
      <c r="N563" s="473" t="s">
        <v>119</v>
      </c>
      <c r="O563" s="393">
        <f>F564+F566</f>
        <v>0</v>
      </c>
      <c r="P563" s="314">
        <v>1</v>
      </c>
      <c r="Q563" s="306">
        <f t="shared" si="76"/>
        <v>0</v>
      </c>
      <c r="R563" s="313" t="e">
        <f t="shared" si="77"/>
        <v>#DIV/0!</v>
      </c>
    </row>
    <row r="564" spans="1:18" ht="12.75">
      <c r="A564" s="461" t="s">
        <v>117</v>
      </c>
      <c r="B564" s="477" t="s">
        <v>118</v>
      </c>
      <c r="C564" s="346">
        <f t="shared" si="72"/>
        <v>0</v>
      </c>
      <c r="D564" s="306">
        <f>C564/4</f>
        <v>0</v>
      </c>
      <c r="E564" s="347">
        <f t="shared" si="73"/>
        <v>0</v>
      </c>
      <c r="F564" s="306">
        <f>E564/4</f>
        <v>0</v>
      </c>
      <c r="H564" s="461" t="s">
        <v>121</v>
      </c>
      <c r="I564" s="306">
        <f>D565</f>
        <v>0</v>
      </c>
      <c r="J564" s="314">
        <v>0.8</v>
      </c>
      <c r="K564" s="306">
        <f t="shared" si="74"/>
        <v>0</v>
      </c>
      <c r="L564" s="314" t="e">
        <f t="shared" si="75"/>
        <v>#DIV/0!</v>
      </c>
      <c r="M564" s="396"/>
      <c r="N564" s="473" t="s">
        <v>121</v>
      </c>
      <c r="O564" s="393">
        <f>F565</f>
        <v>0</v>
      </c>
      <c r="P564" s="314">
        <v>0.8</v>
      </c>
      <c r="Q564" s="306">
        <f t="shared" si="76"/>
        <v>0</v>
      </c>
      <c r="R564" s="313" t="e">
        <f t="shared" si="77"/>
        <v>#DIV/0!</v>
      </c>
    </row>
    <row r="565" spans="1:18" ht="12.75">
      <c r="A565" s="461" t="s">
        <v>117</v>
      </c>
      <c r="B565" s="477" t="s">
        <v>120</v>
      </c>
      <c r="C565" s="346">
        <f t="shared" si="72"/>
        <v>0</v>
      </c>
      <c r="D565" s="306">
        <f>C565/5</f>
        <v>0</v>
      </c>
      <c r="E565" s="347">
        <f t="shared" si="73"/>
        <v>0</v>
      </c>
      <c r="F565" s="306">
        <f>E565/5</f>
        <v>0</v>
      </c>
      <c r="H565" s="461" t="s">
        <v>135</v>
      </c>
      <c r="I565" s="306">
        <f>D567</f>
        <v>0</v>
      </c>
      <c r="J565" s="314">
        <v>1</v>
      </c>
      <c r="K565" s="306">
        <f t="shared" si="74"/>
        <v>0</v>
      </c>
      <c r="L565" s="314" t="e">
        <f t="shared" si="75"/>
        <v>#DIV/0!</v>
      </c>
      <c r="M565" s="396"/>
      <c r="N565" s="473" t="s">
        <v>135</v>
      </c>
      <c r="O565" s="393">
        <f>F567</f>
        <v>0</v>
      </c>
      <c r="P565" s="314">
        <v>1</v>
      </c>
      <c r="Q565" s="306">
        <f t="shared" si="76"/>
        <v>0</v>
      </c>
      <c r="R565" s="313" t="e">
        <f t="shared" si="77"/>
        <v>#DIV/0!</v>
      </c>
    </row>
    <row r="566" spans="1:18" ht="12.75">
      <c r="A566" s="461" t="s">
        <v>117</v>
      </c>
      <c r="B566" s="477" t="s">
        <v>122</v>
      </c>
      <c r="C566" s="346">
        <f t="shared" si="72"/>
        <v>0</v>
      </c>
      <c r="D566" s="306">
        <f>C566/2</f>
        <v>0</v>
      </c>
      <c r="E566" s="347">
        <f t="shared" si="73"/>
        <v>0</v>
      </c>
      <c r="F566" s="306">
        <f>E566/2</f>
        <v>0</v>
      </c>
      <c r="H566" s="461" t="s">
        <v>130</v>
      </c>
      <c r="I566" s="306">
        <f>D568+D569</f>
        <v>0</v>
      </c>
      <c r="J566" s="314">
        <v>2</v>
      </c>
      <c r="K566" s="306">
        <f t="shared" si="74"/>
        <v>0</v>
      </c>
      <c r="L566" s="314" t="e">
        <f t="shared" si="75"/>
        <v>#DIV/0!</v>
      </c>
      <c r="M566" s="396"/>
      <c r="N566" s="473" t="s">
        <v>130</v>
      </c>
      <c r="O566" s="393">
        <f>F568+F569</f>
        <v>0</v>
      </c>
      <c r="P566" s="314">
        <v>2</v>
      </c>
      <c r="Q566" s="306">
        <f t="shared" si="76"/>
        <v>0</v>
      </c>
      <c r="R566" s="313" t="e">
        <f t="shared" si="77"/>
        <v>#DIV/0!</v>
      </c>
    </row>
    <row r="567" spans="1:18" ht="12.75">
      <c r="A567" s="461" t="s">
        <v>135</v>
      </c>
      <c r="B567" s="477" t="s">
        <v>107</v>
      </c>
      <c r="C567" s="346">
        <f t="shared" si="72"/>
        <v>0</v>
      </c>
      <c r="D567" s="306">
        <f>C567</f>
        <v>0</v>
      </c>
      <c r="E567" s="347">
        <f t="shared" si="73"/>
        <v>0</v>
      </c>
      <c r="F567" s="306">
        <f>E567</f>
        <v>0</v>
      </c>
      <c r="H567" s="461" t="s">
        <v>123</v>
      </c>
      <c r="I567" s="306">
        <f>D572+D573</f>
        <v>0</v>
      </c>
      <c r="J567" s="314">
        <v>0.5</v>
      </c>
      <c r="K567" s="306">
        <f t="shared" si="74"/>
        <v>0</v>
      </c>
      <c r="L567" s="314" t="e">
        <f t="shared" si="75"/>
        <v>#DIV/0!</v>
      </c>
      <c r="M567" s="396"/>
      <c r="N567" s="473" t="s">
        <v>123</v>
      </c>
      <c r="O567" s="393">
        <f>F572+F573</f>
        <v>0</v>
      </c>
      <c r="P567" s="314">
        <v>0.5</v>
      </c>
      <c r="Q567" s="306">
        <f t="shared" si="76"/>
        <v>0</v>
      </c>
      <c r="R567" s="313" t="e">
        <f t="shared" si="77"/>
        <v>#DIV/0!</v>
      </c>
    </row>
    <row r="568" spans="1:18" ht="12.75">
      <c r="A568" s="461" t="s">
        <v>130</v>
      </c>
      <c r="B568" s="477" t="s">
        <v>125</v>
      </c>
      <c r="C568" s="346">
        <f t="shared" si="72"/>
        <v>0</v>
      </c>
      <c r="D568" s="306">
        <f>C568/4</f>
        <v>0</v>
      </c>
      <c r="E568" s="347">
        <f t="shared" si="73"/>
        <v>0</v>
      </c>
      <c r="F568" s="306">
        <f>E568/4</f>
        <v>0</v>
      </c>
      <c r="H568" s="461" t="s">
        <v>126</v>
      </c>
      <c r="I568" s="306">
        <f>D570+D571</f>
        <v>0</v>
      </c>
      <c r="J568" s="314">
        <v>0.5</v>
      </c>
      <c r="K568" s="306">
        <f t="shared" si="74"/>
        <v>0</v>
      </c>
      <c r="L568" s="314" t="e">
        <f t="shared" si="75"/>
        <v>#DIV/0!</v>
      </c>
      <c r="M568" s="396"/>
      <c r="N568" s="473" t="s">
        <v>126</v>
      </c>
      <c r="O568" s="393">
        <f>F570+F571</f>
        <v>0</v>
      </c>
      <c r="P568" s="314">
        <v>0.5</v>
      </c>
      <c r="Q568" s="306">
        <f t="shared" si="76"/>
        <v>0</v>
      </c>
      <c r="R568" s="313" t="e">
        <f t="shared" si="77"/>
        <v>#DIV/0!</v>
      </c>
    </row>
    <row r="569" spans="1:18" ht="12.75">
      <c r="A569" s="461" t="s">
        <v>130</v>
      </c>
      <c r="B569" s="477" t="s">
        <v>127</v>
      </c>
      <c r="C569" s="346">
        <f t="shared" si="72"/>
        <v>0</v>
      </c>
      <c r="D569" s="306">
        <f>C569/2</f>
        <v>0</v>
      </c>
      <c r="E569" s="347">
        <f t="shared" si="73"/>
        <v>0</v>
      </c>
      <c r="F569" s="306">
        <f>E569/2</f>
        <v>0</v>
      </c>
      <c r="H569" s="461" t="s">
        <v>165</v>
      </c>
      <c r="I569" s="306">
        <f>D575</f>
        <v>0</v>
      </c>
      <c r="J569" s="314">
        <v>1.2</v>
      </c>
      <c r="K569" s="306">
        <f t="shared" si="74"/>
        <v>0</v>
      </c>
      <c r="L569" s="314" t="e">
        <f t="shared" si="75"/>
        <v>#DIV/0!</v>
      </c>
      <c r="M569" s="396"/>
      <c r="N569" s="473" t="s">
        <v>165</v>
      </c>
      <c r="O569" s="393">
        <f>F575</f>
        <v>0</v>
      </c>
      <c r="P569" s="314">
        <v>1.2</v>
      </c>
      <c r="Q569" s="306">
        <f t="shared" si="76"/>
        <v>0</v>
      </c>
      <c r="R569" s="313" t="e">
        <f t="shared" si="77"/>
        <v>#DIV/0!</v>
      </c>
    </row>
    <row r="570" spans="1:18" ht="12.75">
      <c r="A570" s="461" t="s">
        <v>124</v>
      </c>
      <c r="B570" s="477" t="s">
        <v>125</v>
      </c>
      <c r="C570" s="346">
        <f t="shared" si="72"/>
        <v>0</v>
      </c>
      <c r="D570" s="306">
        <f>C570/4</f>
        <v>0</v>
      </c>
      <c r="E570" s="347">
        <f t="shared" si="73"/>
        <v>0</v>
      </c>
      <c r="F570" s="306">
        <f>E570/4</f>
        <v>0</v>
      </c>
      <c r="H570" s="461" t="s">
        <v>166</v>
      </c>
      <c r="I570" s="306">
        <f>D574</f>
        <v>0</v>
      </c>
      <c r="J570" s="314">
        <v>1.2</v>
      </c>
      <c r="K570" s="306">
        <f t="shared" si="74"/>
        <v>0</v>
      </c>
      <c r="L570" s="314" t="e">
        <f t="shared" si="75"/>
        <v>#DIV/0!</v>
      </c>
      <c r="M570" s="396"/>
      <c r="N570" s="473" t="s">
        <v>166</v>
      </c>
      <c r="O570" s="393">
        <f>F574</f>
        <v>0</v>
      </c>
      <c r="P570" s="314">
        <v>1.2</v>
      </c>
      <c r="Q570" s="306">
        <f t="shared" si="76"/>
        <v>0</v>
      </c>
      <c r="R570" s="313" t="e">
        <f t="shared" si="77"/>
        <v>#DIV/0!</v>
      </c>
    </row>
    <row r="571" spans="1:18" ht="12.75">
      <c r="A571" s="461" t="s">
        <v>124</v>
      </c>
      <c r="B571" s="477" t="s">
        <v>127</v>
      </c>
      <c r="C571" s="346">
        <f t="shared" si="72"/>
        <v>0</v>
      </c>
      <c r="D571" s="306">
        <f>C571/2</f>
        <v>0</v>
      </c>
      <c r="E571" s="347">
        <f t="shared" si="73"/>
        <v>0</v>
      </c>
      <c r="F571" s="306">
        <f>E571/2</f>
        <v>0</v>
      </c>
      <c r="H571" s="461" t="s">
        <v>133</v>
      </c>
      <c r="I571" s="306">
        <f>D576+D577</f>
        <v>0</v>
      </c>
      <c r="J571" s="314">
        <v>3</v>
      </c>
      <c r="K571" s="306">
        <f t="shared" si="74"/>
        <v>0</v>
      </c>
      <c r="L571" s="314" t="e">
        <f t="shared" si="75"/>
        <v>#DIV/0!</v>
      </c>
      <c r="M571" s="396"/>
      <c r="N571" s="473" t="s">
        <v>133</v>
      </c>
      <c r="O571" s="393">
        <f>F576+F577</f>
        <v>0</v>
      </c>
      <c r="P571" s="314">
        <v>3</v>
      </c>
      <c r="Q571" s="306">
        <f t="shared" si="76"/>
        <v>0</v>
      </c>
      <c r="R571" s="313" t="e">
        <f t="shared" si="77"/>
        <v>#DIV/0!</v>
      </c>
    </row>
    <row r="572" spans="1:18" ht="12.75">
      <c r="A572" s="461" t="s">
        <v>124</v>
      </c>
      <c r="B572" s="477" t="s">
        <v>118</v>
      </c>
      <c r="C572" s="346">
        <f t="shared" si="72"/>
        <v>0</v>
      </c>
      <c r="D572" s="306">
        <f>C572/4</f>
        <v>0</v>
      </c>
      <c r="E572" s="347">
        <f t="shared" si="73"/>
        <v>0</v>
      </c>
      <c r="F572" s="306">
        <f>E572/4</f>
        <v>0</v>
      </c>
      <c r="H572" s="461" t="s">
        <v>167</v>
      </c>
      <c r="I572" s="306">
        <f>D579</f>
        <v>0</v>
      </c>
      <c r="J572" s="314">
        <v>0.4</v>
      </c>
      <c r="K572" s="306">
        <f t="shared" si="74"/>
        <v>0</v>
      </c>
      <c r="L572" s="314" t="e">
        <f t="shared" si="75"/>
        <v>#DIV/0!</v>
      </c>
      <c r="M572" s="396"/>
      <c r="N572" s="473" t="s">
        <v>167</v>
      </c>
      <c r="O572" s="393">
        <f>F579</f>
        <v>0</v>
      </c>
      <c r="P572" s="314">
        <v>0.4</v>
      </c>
      <c r="Q572" s="306">
        <f t="shared" si="76"/>
        <v>0</v>
      </c>
      <c r="R572" s="313" t="e">
        <f t="shared" si="77"/>
        <v>#DIV/0!</v>
      </c>
    </row>
    <row r="573" spans="1:18" ht="12.75">
      <c r="A573" s="461" t="s">
        <v>124</v>
      </c>
      <c r="B573" s="477" t="s">
        <v>122</v>
      </c>
      <c r="C573" s="346">
        <f t="shared" si="72"/>
        <v>0</v>
      </c>
      <c r="D573" s="306">
        <f>C573/2</f>
        <v>0</v>
      </c>
      <c r="E573" s="347">
        <f t="shared" si="73"/>
        <v>0</v>
      </c>
      <c r="F573" s="306">
        <f>E573/2</f>
        <v>0</v>
      </c>
      <c r="H573" s="461" t="s">
        <v>168</v>
      </c>
      <c r="I573" s="306">
        <f>D578</f>
        <v>0</v>
      </c>
      <c r="J573" s="314">
        <v>0.4</v>
      </c>
      <c r="K573" s="306">
        <f t="shared" si="74"/>
        <v>0</v>
      </c>
      <c r="L573" s="314" t="e">
        <f t="shared" si="75"/>
        <v>#DIV/0!</v>
      </c>
      <c r="M573" s="396"/>
      <c r="N573" s="473" t="s">
        <v>168</v>
      </c>
      <c r="O573" s="393">
        <f>F578</f>
        <v>0</v>
      </c>
      <c r="P573" s="314">
        <v>0.4</v>
      </c>
      <c r="Q573" s="306">
        <f t="shared" si="76"/>
        <v>0</v>
      </c>
      <c r="R573" s="313" t="e">
        <f t="shared" si="77"/>
        <v>#DIV/0!</v>
      </c>
    </row>
    <row r="574" spans="1:18" ht="12.75">
      <c r="A574" s="461" t="s">
        <v>159</v>
      </c>
      <c r="B574" s="477" t="s">
        <v>161</v>
      </c>
      <c r="C574" s="346">
        <f t="shared" si="72"/>
        <v>0</v>
      </c>
      <c r="D574" s="306">
        <f>C574/1.67</f>
        <v>0</v>
      </c>
      <c r="E574" s="347">
        <f t="shared" si="73"/>
        <v>0</v>
      </c>
      <c r="F574" s="306">
        <f>E574/1.67</f>
        <v>0</v>
      </c>
      <c r="H574" s="461" t="s">
        <v>128</v>
      </c>
      <c r="I574" s="306">
        <f>D580+D581</f>
        <v>0</v>
      </c>
      <c r="J574" s="314">
        <v>12</v>
      </c>
      <c r="K574" s="306">
        <f t="shared" si="74"/>
        <v>0</v>
      </c>
      <c r="L574" s="314" t="e">
        <f t="shared" si="75"/>
        <v>#DIV/0!</v>
      </c>
      <c r="M574" s="396"/>
      <c r="N574" s="473" t="s">
        <v>128</v>
      </c>
      <c r="O574" s="393">
        <f>F580+F581</f>
        <v>0</v>
      </c>
      <c r="P574" s="314">
        <v>12</v>
      </c>
      <c r="Q574" s="306">
        <f t="shared" si="76"/>
        <v>0</v>
      </c>
      <c r="R574" s="313" t="e">
        <f t="shared" si="77"/>
        <v>#DIV/0!</v>
      </c>
    </row>
    <row r="575" spans="1:18" ht="12.75">
      <c r="A575" s="461" t="s">
        <v>159</v>
      </c>
      <c r="B575" s="477" t="s">
        <v>160</v>
      </c>
      <c r="C575" s="346">
        <f t="shared" si="72"/>
        <v>0</v>
      </c>
      <c r="D575" s="306">
        <f>C575/1.67</f>
        <v>0</v>
      </c>
      <c r="E575" s="347">
        <f t="shared" si="73"/>
        <v>0</v>
      </c>
      <c r="F575" s="306">
        <f>E575/1.67</f>
        <v>0</v>
      </c>
      <c r="H575" s="461" t="s">
        <v>141</v>
      </c>
      <c r="I575" s="306">
        <f>D582</f>
        <v>0</v>
      </c>
      <c r="J575" s="314">
        <v>0.2</v>
      </c>
      <c r="K575" s="306">
        <f t="shared" si="74"/>
        <v>0</v>
      </c>
      <c r="L575" s="314" t="e">
        <f t="shared" si="75"/>
        <v>#DIV/0!</v>
      </c>
      <c r="M575" s="396"/>
      <c r="N575" s="473" t="s">
        <v>141</v>
      </c>
      <c r="O575" s="393">
        <f>F582</f>
        <v>0</v>
      </c>
      <c r="P575" s="314">
        <v>0.2</v>
      </c>
      <c r="Q575" s="306">
        <f t="shared" si="76"/>
        <v>0</v>
      </c>
      <c r="R575" s="313" t="e">
        <f t="shared" si="77"/>
        <v>#DIV/0!</v>
      </c>
    </row>
    <row r="576" spans="1:18" ht="12.75">
      <c r="A576" s="461" t="s">
        <v>133</v>
      </c>
      <c r="B576" s="477" t="s">
        <v>127</v>
      </c>
      <c r="C576" s="346">
        <f t="shared" si="72"/>
        <v>0</v>
      </c>
      <c r="D576" s="306">
        <f>C576/2</f>
        <v>0</v>
      </c>
      <c r="E576" s="347">
        <f t="shared" si="73"/>
        <v>0</v>
      </c>
      <c r="F576" s="306">
        <f>E576/2</f>
        <v>0</v>
      </c>
      <c r="H576" s="461" t="s">
        <v>142</v>
      </c>
      <c r="I576" s="306">
        <f>D583+D584</f>
        <v>0</v>
      </c>
      <c r="J576" s="314">
        <v>0.3</v>
      </c>
      <c r="K576" s="306">
        <f t="shared" si="74"/>
        <v>0</v>
      </c>
      <c r="L576" s="314" t="e">
        <f t="shared" si="75"/>
        <v>#DIV/0!</v>
      </c>
      <c r="M576" s="396"/>
      <c r="N576" s="473" t="s">
        <v>142</v>
      </c>
      <c r="O576" s="393">
        <f>F583+F584</f>
        <v>0</v>
      </c>
      <c r="P576" s="314">
        <v>0.3</v>
      </c>
      <c r="Q576" s="306">
        <f t="shared" si="76"/>
        <v>0</v>
      </c>
      <c r="R576" s="313" t="e">
        <f t="shared" si="77"/>
        <v>#DIV/0!</v>
      </c>
    </row>
    <row r="577" spans="1:18" ht="12.75">
      <c r="A577" s="461" t="s">
        <v>133</v>
      </c>
      <c r="B577" s="477" t="s">
        <v>107</v>
      </c>
      <c r="C577" s="346">
        <f t="shared" si="72"/>
        <v>0</v>
      </c>
      <c r="D577" s="306">
        <f>C577</f>
        <v>0</v>
      </c>
      <c r="E577" s="347">
        <f t="shared" si="73"/>
        <v>0</v>
      </c>
      <c r="F577" s="306">
        <f>E577</f>
        <v>0</v>
      </c>
      <c r="H577" s="461" t="s">
        <v>140</v>
      </c>
      <c r="I577" s="306">
        <f>D585+D586</f>
        <v>0</v>
      </c>
      <c r="J577" s="314">
        <v>0.4</v>
      </c>
      <c r="K577" s="306">
        <f t="shared" si="74"/>
        <v>0</v>
      </c>
      <c r="L577" s="314" t="e">
        <f t="shared" si="75"/>
        <v>#DIV/0!</v>
      </c>
      <c r="M577" s="396"/>
      <c r="N577" s="473" t="s">
        <v>140</v>
      </c>
      <c r="O577" s="393">
        <f>F585+F586</f>
        <v>0</v>
      </c>
      <c r="P577" s="314">
        <v>0.4</v>
      </c>
      <c r="Q577" s="306">
        <f t="shared" si="76"/>
        <v>0</v>
      </c>
      <c r="R577" s="313" t="e">
        <f t="shared" si="77"/>
        <v>#DIV/0!</v>
      </c>
    </row>
    <row r="578" spans="1:18" ht="12.75">
      <c r="A578" s="461" t="s">
        <v>162</v>
      </c>
      <c r="B578" s="477" t="s">
        <v>164</v>
      </c>
      <c r="C578" s="346">
        <f t="shared" si="72"/>
        <v>0</v>
      </c>
      <c r="D578" s="306">
        <f>C578/2.5</f>
        <v>0</v>
      </c>
      <c r="E578" s="347">
        <f t="shared" si="73"/>
        <v>0</v>
      </c>
      <c r="F578" s="306">
        <f>E578/2.5</f>
        <v>0</v>
      </c>
      <c r="H578" s="461" t="s">
        <v>138</v>
      </c>
      <c r="I578" s="306">
        <f>D587+D588</f>
        <v>0</v>
      </c>
      <c r="J578" s="314">
        <v>2</v>
      </c>
      <c r="K578" s="306">
        <f t="shared" si="74"/>
        <v>0</v>
      </c>
      <c r="L578" s="314" t="e">
        <f t="shared" si="75"/>
        <v>#DIV/0!</v>
      </c>
      <c r="M578" s="396"/>
      <c r="N578" s="473" t="s">
        <v>138</v>
      </c>
      <c r="O578" s="393">
        <f>F587+F588</f>
        <v>0</v>
      </c>
      <c r="P578" s="314">
        <v>2</v>
      </c>
      <c r="Q578" s="306">
        <f t="shared" si="76"/>
        <v>0</v>
      </c>
      <c r="R578" s="313" t="e">
        <f t="shared" si="77"/>
        <v>#DIV/0!</v>
      </c>
    </row>
    <row r="579" spans="1:18" ht="12.75">
      <c r="A579" s="461" t="s">
        <v>162</v>
      </c>
      <c r="B579" s="477" t="s">
        <v>163</v>
      </c>
      <c r="C579" s="346">
        <f t="shared" si="72"/>
        <v>0</v>
      </c>
      <c r="D579" s="306">
        <f>C579/2.5</f>
        <v>0</v>
      </c>
      <c r="E579" s="347">
        <f t="shared" si="73"/>
        <v>0</v>
      </c>
      <c r="F579" s="306">
        <f>E579/2.5</f>
        <v>0</v>
      </c>
      <c r="H579" s="393" t="s">
        <v>293</v>
      </c>
      <c r="I579" s="393">
        <f>D589</f>
        <v>0</v>
      </c>
      <c r="J579" s="393">
        <v>0.5</v>
      </c>
      <c r="K579" s="306">
        <f aca="true" t="shared" si="78" ref="K579:K587">I579/J579</f>
        <v>0</v>
      </c>
      <c r="L579" s="314" t="e">
        <f t="shared" si="75"/>
        <v>#DIV/0!</v>
      </c>
      <c r="M579" s="398"/>
      <c r="N579" s="474" t="s">
        <v>293</v>
      </c>
      <c r="O579" s="393">
        <f>F589</f>
        <v>0</v>
      </c>
      <c r="P579" s="393">
        <v>0.5</v>
      </c>
      <c r="Q579" s="306">
        <f aca="true" t="shared" si="79" ref="Q579:Q587">O579/P579</f>
        <v>0</v>
      </c>
      <c r="R579" s="313" t="e">
        <f t="shared" si="77"/>
        <v>#DIV/0!</v>
      </c>
    </row>
    <row r="580" spans="1:18" ht="12.75">
      <c r="A580" s="461" t="s">
        <v>131</v>
      </c>
      <c r="B580" s="477" t="s">
        <v>132</v>
      </c>
      <c r="C580" s="346">
        <f t="shared" si="72"/>
        <v>0</v>
      </c>
      <c r="D580" s="306">
        <f>C580*4</f>
        <v>0</v>
      </c>
      <c r="E580" s="347">
        <f t="shared" si="73"/>
        <v>0</v>
      </c>
      <c r="F580" s="306">
        <f>E580*4</f>
        <v>0</v>
      </c>
      <c r="H580" s="393" t="s">
        <v>294</v>
      </c>
      <c r="I580" s="393">
        <f>D590</f>
        <v>0</v>
      </c>
      <c r="J580" s="393">
        <v>0.1</v>
      </c>
      <c r="K580" s="306">
        <f t="shared" si="78"/>
        <v>0</v>
      </c>
      <c r="L580" s="314" t="e">
        <f t="shared" si="75"/>
        <v>#DIV/0!</v>
      </c>
      <c r="M580" s="398"/>
      <c r="N580" s="474" t="s">
        <v>294</v>
      </c>
      <c r="O580" s="393">
        <f>F590</f>
        <v>0</v>
      </c>
      <c r="P580" s="393">
        <v>0.1</v>
      </c>
      <c r="Q580" s="306">
        <f t="shared" si="79"/>
        <v>0</v>
      </c>
      <c r="R580" s="313" t="e">
        <f t="shared" si="77"/>
        <v>#DIV/0!</v>
      </c>
    </row>
    <row r="581" spans="1:18" ht="12.75">
      <c r="A581" s="461" t="s">
        <v>131</v>
      </c>
      <c r="B581" s="477" t="s">
        <v>134</v>
      </c>
      <c r="C581" s="346">
        <f t="shared" si="72"/>
        <v>0</v>
      </c>
      <c r="D581" s="306">
        <f>C581*2</f>
        <v>0</v>
      </c>
      <c r="E581" s="347">
        <f t="shared" si="73"/>
        <v>0</v>
      </c>
      <c r="F581" s="306">
        <f>E581*2</f>
        <v>0</v>
      </c>
      <c r="H581" s="460" t="s">
        <v>257</v>
      </c>
      <c r="I581" s="306">
        <f>D591</f>
        <v>0</v>
      </c>
      <c r="J581" s="306">
        <v>0.04</v>
      </c>
      <c r="K581" s="306">
        <f t="shared" si="78"/>
        <v>0</v>
      </c>
      <c r="L581" s="314" t="e">
        <f t="shared" si="75"/>
        <v>#DIV/0!</v>
      </c>
      <c r="M581" s="396"/>
      <c r="N581" s="471" t="s">
        <v>257</v>
      </c>
      <c r="O581" s="393">
        <f>F591</f>
        <v>0</v>
      </c>
      <c r="P581" s="306">
        <v>0.04</v>
      </c>
      <c r="Q581" s="306">
        <f t="shared" si="79"/>
        <v>0</v>
      </c>
      <c r="R581" s="313" t="e">
        <f t="shared" si="77"/>
        <v>#DIV/0!</v>
      </c>
    </row>
    <row r="582" spans="1:18" ht="12.75">
      <c r="A582" s="461" t="s">
        <v>141</v>
      </c>
      <c r="B582" s="477" t="s">
        <v>145</v>
      </c>
      <c r="C582" s="346">
        <f t="shared" si="72"/>
        <v>0</v>
      </c>
      <c r="D582" s="306">
        <f>C582/20</f>
        <v>0</v>
      </c>
      <c r="E582" s="347">
        <f t="shared" si="73"/>
        <v>0</v>
      </c>
      <c r="F582" s="306">
        <f>E582/20</f>
        <v>0</v>
      </c>
      <c r="H582" s="460" t="s">
        <v>258</v>
      </c>
      <c r="I582" s="306">
        <f>D592</f>
        <v>0</v>
      </c>
      <c r="J582" s="306">
        <v>0.21</v>
      </c>
      <c r="K582" s="306">
        <f t="shared" si="78"/>
        <v>0</v>
      </c>
      <c r="L582" s="314" t="e">
        <f t="shared" si="75"/>
        <v>#DIV/0!</v>
      </c>
      <c r="M582" s="396"/>
      <c r="N582" s="471" t="s">
        <v>258</v>
      </c>
      <c r="O582" s="393">
        <f>F592</f>
        <v>0</v>
      </c>
      <c r="P582" s="306">
        <v>0.21</v>
      </c>
      <c r="Q582" s="306">
        <f t="shared" si="79"/>
        <v>0</v>
      </c>
      <c r="R582" s="313" t="e">
        <f t="shared" si="77"/>
        <v>#DIV/0!</v>
      </c>
    </row>
    <row r="583" spans="1:18" ht="12.75">
      <c r="A583" s="461" t="s">
        <v>142</v>
      </c>
      <c r="B583" s="477" t="s">
        <v>261</v>
      </c>
      <c r="C583" s="346">
        <f t="shared" si="72"/>
        <v>0</v>
      </c>
      <c r="D583" s="306">
        <f>C583/30.3</f>
        <v>0</v>
      </c>
      <c r="E583" s="347">
        <f t="shared" si="73"/>
        <v>0</v>
      </c>
      <c r="F583" s="306">
        <f>E583/30.3</f>
        <v>0</v>
      </c>
      <c r="H583" s="460" t="s">
        <v>259</v>
      </c>
      <c r="I583" s="306">
        <f>D593</f>
        <v>0</v>
      </c>
      <c r="J583" s="306">
        <v>0.1</v>
      </c>
      <c r="K583" s="306">
        <f t="shared" si="78"/>
        <v>0</v>
      </c>
      <c r="L583" s="314" t="e">
        <f t="shared" si="75"/>
        <v>#DIV/0!</v>
      </c>
      <c r="M583" s="396"/>
      <c r="N583" s="471" t="s">
        <v>259</v>
      </c>
      <c r="O583" s="393">
        <f>F593</f>
        <v>0</v>
      </c>
      <c r="P583" s="306">
        <v>0.1</v>
      </c>
      <c r="Q583" s="306">
        <f t="shared" si="79"/>
        <v>0</v>
      </c>
      <c r="R583" s="313" t="e">
        <f t="shared" si="77"/>
        <v>#DIV/0!</v>
      </c>
    </row>
    <row r="584" spans="1:18" ht="12.75">
      <c r="A584" s="461" t="s">
        <v>142</v>
      </c>
      <c r="B584" s="477" t="s">
        <v>263</v>
      </c>
      <c r="C584" s="346">
        <f t="shared" si="72"/>
        <v>0</v>
      </c>
      <c r="D584" s="306">
        <f>C584/6.67</f>
        <v>0</v>
      </c>
      <c r="E584" s="347">
        <f t="shared" si="73"/>
        <v>0</v>
      </c>
      <c r="F584" s="306">
        <f>E584/6.67</f>
        <v>0</v>
      </c>
      <c r="H584" s="460" t="s">
        <v>260</v>
      </c>
      <c r="I584" s="306">
        <f>D594+D595</f>
        <v>0</v>
      </c>
      <c r="J584" s="306">
        <v>0.05</v>
      </c>
      <c r="K584" s="306">
        <f t="shared" si="78"/>
        <v>0</v>
      </c>
      <c r="L584" s="314" t="e">
        <f t="shared" si="75"/>
        <v>#DIV/0!</v>
      </c>
      <c r="M584" s="396"/>
      <c r="N584" s="471" t="s">
        <v>260</v>
      </c>
      <c r="O584" s="393">
        <f>F594+F595</f>
        <v>0</v>
      </c>
      <c r="P584" s="306">
        <v>0.05</v>
      </c>
      <c r="Q584" s="306">
        <f t="shared" si="79"/>
        <v>0</v>
      </c>
      <c r="R584" s="313" t="e">
        <f t="shared" si="77"/>
        <v>#DIV/0!</v>
      </c>
    </row>
    <row r="585" spans="1:18" ht="12.75">
      <c r="A585" s="461" t="s">
        <v>140</v>
      </c>
      <c r="B585" s="477" t="s">
        <v>120</v>
      </c>
      <c r="C585" s="346">
        <f t="shared" si="72"/>
        <v>0</v>
      </c>
      <c r="D585" s="306">
        <f>C585/5</f>
        <v>0</v>
      </c>
      <c r="E585" s="347">
        <f t="shared" si="73"/>
        <v>0</v>
      </c>
      <c r="F585" s="306">
        <f>E585/5</f>
        <v>0</v>
      </c>
      <c r="H585" s="460" t="s">
        <v>262</v>
      </c>
      <c r="I585" s="306">
        <f>D596</f>
        <v>0</v>
      </c>
      <c r="J585" s="306">
        <v>0.2</v>
      </c>
      <c r="K585" s="306">
        <f t="shared" si="78"/>
        <v>0</v>
      </c>
      <c r="L585" s="314" t="e">
        <f t="shared" si="75"/>
        <v>#DIV/0!</v>
      </c>
      <c r="M585" s="396"/>
      <c r="N585" s="471" t="s">
        <v>262</v>
      </c>
      <c r="O585" s="393">
        <f>F596</f>
        <v>0</v>
      </c>
      <c r="P585" s="306">
        <v>0.2</v>
      </c>
      <c r="Q585" s="306">
        <f t="shared" si="79"/>
        <v>0</v>
      </c>
      <c r="R585" s="313" t="e">
        <f t="shared" si="77"/>
        <v>#DIV/0!</v>
      </c>
    </row>
    <row r="586" spans="1:18" ht="12.75">
      <c r="A586" s="461" t="s">
        <v>140</v>
      </c>
      <c r="B586" s="477" t="s">
        <v>144</v>
      </c>
      <c r="C586" s="346">
        <f t="shared" si="72"/>
        <v>0</v>
      </c>
      <c r="D586" s="306">
        <f>C586/2.5</f>
        <v>0</v>
      </c>
      <c r="E586" s="347">
        <f t="shared" si="73"/>
        <v>0</v>
      </c>
      <c r="F586" s="306">
        <f>E586/2.5</f>
        <v>0</v>
      </c>
      <c r="H586" s="460" t="s">
        <v>264</v>
      </c>
      <c r="I586" s="306">
        <f>D597</f>
        <v>0</v>
      </c>
      <c r="J586" s="306">
        <v>0.1</v>
      </c>
      <c r="K586" s="306">
        <f t="shared" si="78"/>
        <v>0</v>
      </c>
      <c r="L586" s="314" t="e">
        <f t="shared" si="75"/>
        <v>#DIV/0!</v>
      </c>
      <c r="M586" s="396"/>
      <c r="N586" s="471" t="s">
        <v>264</v>
      </c>
      <c r="O586" s="393">
        <f>F597</f>
        <v>0</v>
      </c>
      <c r="P586" s="306">
        <v>0.1</v>
      </c>
      <c r="Q586" s="306">
        <f t="shared" si="79"/>
        <v>0</v>
      </c>
      <c r="R586" s="313" t="e">
        <f t="shared" si="77"/>
        <v>#DIV/0!</v>
      </c>
    </row>
    <row r="587" spans="1:18" ht="13.5" thickBot="1">
      <c r="A587" s="461" t="s">
        <v>138</v>
      </c>
      <c r="B587" s="477" t="s">
        <v>127</v>
      </c>
      <c r="C587" s="346">
        <f t="shared" si="72"/>
        <v>0</v>
      </c>
      <c r="D587" s="306">
        <f>C587/2</f>
        <v>0</v>
      </c>
      <c r="E587" s="347">
        <f t="shared" si="73"/>
        <v>0</v>
      </c>
      <c r="F587" s="306">
        <f>E587/2</f>
        <v>0</v>
      </c>
      <c r="H587" s="462" t="s">
        <v>265</v>
      </c>
      <c r="I587" s="316">
        <f>D598</f>
        <v>0</v>
      </c>
      <c r="J587" s="316">
        <v>0.4</v>
      </c>
      <c r="K587" s="316">
        <f t="shared" si="78"/>
        <v>0</v>
      </c>
      <c r="L587" s="317" t="e">
        <f t="shared" si="75"/>
        <v>#DIV/0!</v>
      </c>
      <c r="M587" s="396"/>
      <c r="N587" s="475" t="s">
        <v>265</v>
      </c>
      <c r="O587" s="465">
        <f>F598</f>
        <v>0</v>
      </c>
      <c r="P587" s="316">
        <v>0.4</v>
      </c>
      <c r="Q587" s="316">
        <f t="shared" si="79"/>
        <v>0</v>
      </c>
      <c r="R587" s="333" t="e">
        <f t="shared" si="77"/>
        <v>#DIV/0!</v>
      </c>
    </row>
    <row r="588" spans="1:6" ht="13.5" thickBot="1">
      <c r="A588" s="478" t="s">
        <v>138</v>
      </c>
      <c r="B588" s="479" t="s">
        <v>107</v>
      </c>
      <c r="C588" s="346">
        <f t="shared" si="72"/>
        <v>0</v>
      </c>
      <c r="D588" s="306">
        <f>C588</f>
        <v>0</v>
      </c>
      <c r="E588" s="347">
        <f t="shared" si="73"/>
        <v>0</v>
      </c>
      <c r="F588" s="306">
        <f>E588</f>
        <v>0</v>
      </c>
    </row>
    <row r="589" spans="1:17" ht="13.5" thickBot="1">
      <c r="A589" s="461" t="s">
        <v>293</v>
      </c>
      <c r="B589" s="480" t="s">
        <v>127</v>
      </c>
      <c r="C589" s="346">
        <f t="shared" si="72"/>
        <v>0</v>
      </c>
      <c r="D589" s="322">
        <f>C589/2</f>
        <v>0</v>
      </c>
      <c r="E589" s="347">
        <f t="shared" si="73"/>
        <v>0</v>
      </c>
      <c r="F589" s="322">
        <f>E589/2</f>
        <v>0</v>
      </c>
      <c r="J589" s="278" t="s">
        <v>143</v>
      </c>
      <c r="K589" s="319">
        <f>SUM(K544+K499+K454+K409+K364+K319+K274+K229+K184+K139+K94+K49)</f>
        <v>0</v>
      </c>
      <c r="P589" s="278" t="s">
        <v>143</v>
      </c>
      <c r="Q589" s="319">
        <f>SUM(Q544+Q499+Q454+Q409+Q364+Q319+Q274+Q229+Q184+Q139+Q94+Q49)</f>
        <v>0</v>
      </c>
    </row>
    <row r="590" spans="1:6" ht="12.75">
      <c r="A590" s="461" t="s">
        <v>294</v>
      </c>
      <c r="B590" s="480" t="s">
        <v>295</v>
      </c>
      <c r="C590" s="346">
        <f t="shared" si="72"/>
        <v>0</v>
      </c>
      <c r="D590" s="322">
        <f>C590/20</f>
        <v>0</v>
      </c>
      <c r="E590" s="347">
        <f t="shared" si="73"/>
        <v>0</v>
      </c>
      <c r="F590" s="322">
        <f>E590/20</f>
        <v>0</v>
      </c>
    </row>
    <row r="591" spans="1:6" ht="12.75">
      <c r="A591" s="460" t="s">
        <v>257</v>
      </c>
      <c r="B591" s="477" t="s">
        <v>266</v>
      </c>
      <c r="C591" s="346">
        <f t="shared" si="72"/>
        <v>0</v>
      </c>
      <c r="D591" s="306">
        <f>C591/20</f>
        <v>0</v>
      </c>
      <c r="E591" s="347">
        <f t="shared" si="73"/>
        <v>0</v>
      </c>
      <c r="F591" s="306">
        <f>E591/20</f>
        <v>0</v>
      </c>
    </row>
    <row r="592" spans="1:6" ht="12.75">
      <c r="A592" s="460" t="s">
        <v>258</v>
      </c>
      <c r="B592" s="477" t="s">
        <v>266</v>
      </c>
      <c r="C592" s="346">
        <f t="shared" si="72"/>
        <v>0</v>
      </c>
      <c r="D592" s="306">
        <f>C592/20</f>
        <v>0</v>
      </c>
      <c r="E592" s="347">
        <f t="shared" si="73"/>
        <v>0</v>
      </c>
      <c r="F592" s="306">
        <f>E592/20</f>
        <v>0</v>
      </c>
    </row>
    <row r="593" spans="1:6" ht="12.75">
      <c r="A593" s="460" t="s">
        <v>259</v>
      </c>
      <c r="B593" s="477" t="s">
        <v>267</v>
      </c>
      <c r="C593" s="346">
        <f t="shared" si="72"/>
        <v>0</v>
      </c>
      <c r="D593" s="306">
        <f>C593/10</f>
        <v>0</v>
      </c>
      <c r="E593" s="347">
        <f t="shared" si="73"/>
        <v>0</v>
      </c>
      <c r="F593" s="306">
        <f>E593/10</f>
        <v>0</v>
      </c>
    </row>
    <row r="594" spans="1:6" ht="12.75">
      <c r="A594" s="460" t="s">
        <v>260</v>
      </c>
      <c r="B594" s="477" t="s">
        <v>266</v>
      </c>
      <c r="C594" s="346">
        <f t="shared" si="72"/>
        <v>0</v>
      </c>
      <c r="D594" s="306">
        <f>C594/20</f>
        <v>0</v>
      </c>
      <c r="E594" s="347">
        <f t="shared" si="73"/>
        <v>0</v>
      </c>
      <c r="F594" s="306">
        <f>E594/20</f>
        <v>0</v>
      </c>
    </row>
    <row r="595" spans="1:6" ht="12.75">
      <c r="A595" s="460" t="s">
        <v>260</v>
      </c>
      <c r="B595" s="477" t="s">
        <v>268</v>
      </c>
      <c r="C595" s="346">
        <f t="shared" si="72"/>
        <v>0</v>
      </c>
      <c r="D595" s="306">
        <f>C595*0.07</f>
        <v>0</v>
      </c>
      <c r="E595" s="347">
        <f t="shared" si="73"/>
        <v>0</v>
      </c>
      <c r="F595" s="306">
        <f>E595*0.07</f>
        <v>0</v>
      </c>
    </row>
    <row r="596" spans="1:6" ht="12.75">
      <c r="A596" s="460" t="s">
        <v>262</v>
      </c>
      <c r="B596" s="477" t="s">
        <v>269</v>
      </c>
      <c r="C596" s="346">
        <f t="shared" si="72"/>
        <v>0</v>
      </c>
      <c r="D596" s="306">
        <f>C596/5</f>
        <v>0</v>
      </c>
      <c r="E596" s="347">
        <f t="shared" si="73"/>
        <v>0</v>
      </c>
      <c r="F596" s="306">
        <f>E596/5</f>
        <v>0</v>
      </c>
    </row>
    <row r="597" spans="1:6" ht="12.75">
      <c r="A597" s="460" t="s">
        <v>264</v>
      </c>
      <c r="B597" s="477" t="s">
        <v>267</v>
      </c>
      <c r="C597" s="346">
        <f t="shared" si="72"/>
        <v>0</v>
      </c>
      <c r="D597" s="306">
        <f>C597/10</f>
        <v>0</v>
      </c>
      <c r="E597" s="347">
        <f t="shared" si="73"/>
        <v>0</v>
      </c>
      <c r="F597" s="306">
        <f>E597/10</f>
        <v>0</v>
      </c>
    </row>
    <row r="598" spans="1:6" ht="13.5" thickBot="1">
      <c r="A598" s="462" t="s">
        <v>265</v>
      </c>
      <c r="B598" s="481" t="s">
        <v>270</v>
      </c>
      <c r="C598" s="348">
        <f t="shared" si="72"/>
        <v>0</v>
      </c>
      <c r="D598" s="316">
        <f>C598/5</f>
        <v>0</v>
      </c>
      <c r="E598" s="349">
        <f t="shared" si="73"/>
        <v>0</v>
      </c>
      <c r="F598" s="316">
        <f>E598/5</f>
        <v>0</v>
      </c>
    </row>
  </sheetData>
  <sheetProtection/>
  <mergeCells count="26">
    <mergeCell ref="C375:D375"/>
    <mergeCell ref="E375:F375"/>
    <mergeCell ref="C555:D555"/>
    <mergeCell ref="E555:F555"/>
    <mergeCell ref="C420:D420"/>
    <mergeCell ref="E420:F420"/>
    <mergeCell ref="C465:D465"/>
    <mergeCell ref="E465:F465"/>
    <mergeCell ref="C510:D510"/>
    <mergeCell ref="E510:F510"/>
    <mergeCell ref="C285:D285"/>
    <mergeCell ref="E285:F285"/>
    <mergeCell ref="C330:D330"/>
    <mergeCell ref="E330:F330"/>
    <mergeCell ref="C195:D195"/>
    <mergeCell ref="E195:F195"/>
    <mergeCell ref="C240:D240"/>
    <mergeCell ref="E240:F240"/>
    <mergeCell ref="C105:D105"/>
    <mergeCell ref="E105:F105"/>
    <mergeCell ref="C150:D150"/>
    <mergeCell ref="E150:F150"/>
    <mergeCell ref="C15:D15"/>
    <mergeCell ref="E15:F15"/>
    <mergeCell ref="C60:D60"/>
    <mergeCell ref="E60:F60"/>
  </mergeCells>
  <printOptions/>
  <pageMargins left="0" right="0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&amp;LDivisão de Infecção Hospitalar - Planilha 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Direção Regional de Saíde - DIR-XXI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Fernando Semeghini</dc:creator>
  <cp:keywords/>
  <dc:description/>
  <cp:lastModifiedBy>COVISA</cp:lastModifiedBy>
  <cp:lastPrinted>2016-09-14T11:45:20Z</cp:lastPrinted>
  <dcterms:created xsi:type="dcterms:W3CDTF">2004-02-02T18:08:00Z</dcterms:created>
  <dcterms:modified xsi:type="dcterms:W3CDTF">2017-03-22T16:34:30Z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