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600" windowWidth="9690" windowHeight="7290" tabRatio="549" firstSheet="34" activeTab="34"/>
  </bookViews>
  <sheets>
    <sheet name="Dotação Suplementada julho  (2)" sheetId="1" r:id="rId1"/>
    <sheet name="Dotação Suplementada jan" sheetId="2" r:id="rId2"/>
    <sheet name="Dotação Suplementada jan 24" sheetId="3" r:id="rId3"/>
    <sheet name="Dotação Suplementada jan 29" sheetId="4" r:id="rId4"/>
    <sheet name="Dotação Suplementada fev 01 " sheetId="5" r:id="rId5"/>
    <sheet name="Dotação Suplementada fev 02" sheetId="6" r:id="rId6"/>
    <sheet name="Dotação Suplementada fev 09" sheetId="7" r:id="rId7"/>
    <sheet name="Dotação Suplementada fev 21" sheetId="8" r:id="rId8"/>
    <sheet name="Dotação Suplementada fev 23" sheetId="9" r:id="rId9"/>
    <sheet name="Dotação Suplementada mar 01" sheetId="10" r:id="rId10"/>
    <sheet name="Dotação Suplementada mar 02" sheetId="11" r:id="rId11"/>
    <sheet name="Dotação Suplementada mar 12" sheetId="12" r:id="rId12"/>
    <sheet name="Dotação Suplementada mar 19" sheetId="13" r:id="rId13"/>
    <sheet name="Dotação Suplementada mar 23" sheetId="14" r:id="rId14"/>
    <sheet name="Dotação Suplementada mar 30" sheetId="15" r:id="rId15"/>
    <sheet name="Dotação Suplementada abr 09" sheetId="16" r:id="rId16"/>
    <sheet name="Dotação Suplementada abr 16" sheetId="17" r:id="rId17"/>
    <sheet name="Dotação Suplementada abr 24" sheetId="18" r:id="rId18"/>
    <sheet name="Dotação Suplementada mai 2" sheetId="19" r:id="rId19"/>
    <sheet name="Dotação Suplementada mai 4" sheetId="20" r:id="rId20"/>
    <sheet name="Dotação Suplementada mai 15" sheetId="21" r:id="rId21"/>
    <sheet name="Dotação Suplementada mai 18" sheetId="22" r:id="rId22"/>
    <sheet name="Dotação Suplementada mai 22" sheetId="23" r:id="rId23"/>
    <sheet name="Dotação Suplementada mai 25" sheetId="24" r:id="rId24"/>
    <sheet name="Dotação Suplementada jun 01" sheetId="25" r:id="rId25"/>
    <sheet name="Dotação Suplementada jun 05" sheetId="26" r:id="rId26"/>
    <sheet name="Dotação Suplementada jun 18" sheetId="27" r:id="rId27"/>
    <sheet name="Dotação Suplementada jun 20" sheetId="28" r:id="rId28"/>
    <sheet name="Dotação Suplementada jun 22" sheetId="29" r:id="rId29"/>
    <sheet name="Dotação Suplementada jun 29" sheetId="30" r:id="rId30"/>
    <sheet name="Dotação Suplementada julho 02" sheetId="31" r:id="rId31"/>
    <sheet name="Dotação Suplementada julho  10 " sheetId="32" r:id="rId32"/>
    <sheet name="Dotação Suplementada julho 11 " sheetId="33" r:id="rId33"/>
    <sheet name="Dotação Suplementada julho 16" sheetId="34" r:id="rId34"/>
    <sheet name="Orç 2018 " sheetId="35" r:id="rId35"/>
  </sheets>
  <definedNames>
    <definedName name="_xlnm.Print_Area" localSheetId="15">'Dotação Suplementada abr 09'!$A$1:$J$71</definedName>
    <definedName name="_xlnm.Print_Area" localSheetId="16">'Dotação Suplementada abr 16'!$A$1:$J$71</definedName>
    <definedName name="_xlnm.Print_Area" localSheetId="17">'Dotação Suplementada abr 24'!$A$1:$J$73</definedName>
    <definedName name="_xlnm.Print_Area" localSheetId="4">'Dotação Suplementada fev 01 '!$A$1:$J$71</definedName>
    <definedName name="_xlnm.Print_Area" localSheetId="5">'Dotação Suplementada fev 02'!$A$1:$J$71</definedName>
    <definedName name="_xlnm.Print_Area" localSheetId="6">'Dotação Suplementada fev 09'!$A$1:$J$71</definedName>
    <definedName name="_xlnm.Print_Area" localSheetId="7">'Dotação Suplementada fev 21'!$A$1:$J$71</definedName>
    <definedName name="_xlnm.Print_Area" localSheetId="8">'Dotação Suplementada fev 23'!$A$1:$J$71</definedName>
    <definedName name="_xlnm.Print_Area" localSheetId="1">'Dotação Suplementada jan'!$A$1:$J$71</definedName>
    <definedName name="_xlnm.Print_Area" localSheetId="2">'Dotação Suplementada jan 24'!$A$1:$J$71</definedName>
    <definedName name="_xlnm.Print_Area" localSheetId="3">'Dotação Suplementada jan 29'!$A$1:$J$71</definedName>
    <definedName name="_xlnm.Print_Area" localSheetId="0">'Dotação Suplementada julho  (2)'!$A$1:$K$75</definedName>
    <definedName name="_xlnm.Print_Area" localSheetId="31">'Dotação Suplementada julho  10 '!$A$1:$K$75</definedName>
    <definedName name="_xlnm.Print_Area" localSheetId="30">'Dotação Suplementada julho 02'!$A$1:$K$75</definedName>
    <definedName name="_xlnm.Print_Area" localSheetId="32">'Dotação Suplementada julho 11 '!$A$1:$K$75</definedName>
    <definedName name="_xlnm.Print_Area" localSheetId="33">'Dotação Suplementada julho 16'!$A$1:$K$75</definedName>
    <definedName name="_xlnm.Print_Area" localSheetId="24">'Dotação Suplementada jun 01'!$A$1:$J$74</definedName>
    <definedName name="_xlnm.Print_Area" localSheetId="25">'Dotação Suplementada jun 05'!$A$1:$J$75</definedName>
    <definedName name="_xlnm.Print_Area" localSheetId="26">'Dotação Suplementada jun 18'!$A$1:$J$75</definedName>
    <definedName name="_xlnm.Print_Area" localSheetId="27">'Dotação Suplementada jun 20'!$A$1:$J$75</definedName>
    <definedName name="_xlnm.Print_Area" localSheetId="28">'Dotação Suplementada jun 22'!$A$1:$J$75</definedName>
    <definedName name="_xlnm.Print_Area" localSheetId="29">'Dotação Suplementada jun 29'!$A$1:$K$75</definedName>
    <definedName name="_xlnm.Print_Area" localSheetId="20">'Dotação Suplementada mai 15'!$A$1:$J$74</definedName>
    <definedName name="_xlnm.Print_Area" localSheetId="21">'Dotação Suplementada mai 18'!$A$1:$J$74</definedName>
    <definedName name="_xlnm.Print_Area" localSheetId="18">'Dotação Suplementada mai 2'!$A$1:$J$73</definedName>
    <definedName name="_xlnm.Print_Area" localSheetId="22">'Dotação Suplementada mai 22'!$A$1:$J$74</definedName>
    <definedName name="_xlnm.Print_Area" localSheetId="23">'Dotação Suplementada mai 25'!$A$1:$J$74</definedName>
    <definedName name="_xlnm.Print_Area" localSheetId="19">'Dotação Suplementada mai 4'!$A$1:$J$73</definedName>
    <definedName name="_xlnm.Print_Area" localSheetId="9">'Dotação Suplementada mar 01'!$A$1:$J$71</definedName>
    <definedName name="_xlnm.Print_Area" localSheetId="10">'Dotação Suplementada mar 02'!$A$1:$J$71</definedName>
    <definedName name="_xlnm.Print_Area" localSheetId="11">'Dotação Suplementada mar 12'!$A$1:$J$71</definedName>
    <definedName name="_xlnm.Print_Area" localSheetId="12">'Dotação Suplementada mar 19'!$A$1:$J$71</definedName>
    <definedName name="_xlnm.Print_Area" localSheetId="13">'Dotação Suplementada mar 23'!$A$1:$J$71</definedName>
    <definedName name="_xlnm.Print_Area" localSheetId="14">'Dotação Suplementada mar 30'!$A$1:$J$71</definedName>
    <definedName name="_xlnm.Print_Titles" localSheetId="15">'Dotação Suplementada abr 09'!$1:$6</definedName>
    <definedName name="_xlnm.Print_Titles" localSheetId="16">'Dotação Suplementada abr 16'!$1:$6</definedName>
    <definedName name="_xlnm.Print_Titles" localSheetId="17">'Dotação Suplementada abr 24'!$1:$6</definedName>
    <definedName name="_xlnm.Print_Titles" localSheetId="4">'Dotação Suplementada fev 01 '!$1:$6</definedName>
    <definedName name="_xlnm.Print_Titles" localSheetId="5">'Dotação Suplementada fev 02'!$1:$6</definedName>
    <definedName name="_xlnm.Print_Titles" localSheetId="6">'Dotação Suplementada fev 09'!$1:$6</definedName>
    <definedName name="_xlnm.Print_Titles" localSheetId="7">'Dotação Suplementada fev 21'!$1:$6</definedName>
    <definedName name="_xlnm.Print_Titles" localSheetId="8">'Dotação Suplementada fev 23'!$1:$6</definedName>
    <definedName name="_xlnm.Print_Titles" localSheetId="1">'Dotação Suplementada jan'!$1:$6</definedName>
    <definedName name="_xlnm.Print_Titles" localSheetId="2">'Dotação Suplementada jan 24'!$1:$6</definedName>
    <definedName name="_xlnm.Print_Titles" localSheetId="3">'Dotação Suplementada jan 29'!$1:$6</definedName>
    <definedName name="_xlnm.Print_Titles" localSheetId="0">'Dotação Suplementada julho  (2)'!$1:$6</definedName>
    <definedName name="_xlnm.Print_Titles" localSheetId="31">'Dotação Suplementada julho  10 '!$1:$6</definedName>
    <definedName name="_xlnm.Print_Titles" localSheetId="30">'Dotação Suplementada julho 02'!$1:$6</definedName>
    <definedName name="_xlnm.Print_Titles" localSheetId="32">'Dotação Suplementada julho 11 '!$1:$6</definedName>
    <definedName name="_xlnm.Print_Titles" localSheetId="33">'Dotação Suplementada julho 16'!$1:$6</definedName>
    <definedName name="_xlnm.Print_Titles" localSheetId="24">'Dotação Suplementada jun 01'!$1:$6</definedName>
    <definedName name="_xlnm.Print_Titles" localSheetId="25">'Dotação Suplementada jun 05'!$1:$6</definedName>
    <definedName name="_xlnm.Print_Titles" localSheetId="26">'Dotação Suplementada jun 18'!$1:$6</definedName>
    <definedName name="_xlnm.Print_Titles" localSheetId="27">'Dotação Suplementada jun 20'!$1:$6</definedName>
    <definedName name="_xlnm.Print_Titles" localSheetId="28">'Dotação Suplementada jun 22'!$1:$6</definedName>
    <definedName name="_xlnm.Print_Titles" localSheetId="29">'Dotação Suplementada jun 29'!$1:$6</definedName>
    <definedName name="_xlnm.Print_Titles" localSheetId="20">'Dotação Suplementada mai 15'!$1:$6</definedName>
    <definedName name="_xlnm.Print_Titles" localSheetId="21">'Dotação Suplementada mai 18'!$1:$6</definedName>
    <definedName name="_xlnm.Print_Titles" localSheetId="18">'Dotação Suplementada mai 2'!$1:$6</definedName>
    <definedName name="_xlnm.Print_Titles" localSheetId="22">'Dotação Suplementada mai 22'!$1:$6</definedName>
    <definedName name="_xlnm.Print_Titles" localSheetId="23">'Dotação Suplementada mai 25'!$1:$6</definedName>
    <definedName name="_xlnm.Print_Titles" localSheetId="19">'Dotação Suplementada mai 4'!$1:$6</definedName>
    <definedName name="_xlnm.Print_Titles" localSheetId="9">'Dotação Suplementada mar 01'!$1:$6</definedName>
    <definedName name="_xlnm.Print_Titles" localSheetId="10">'Dotação Suplementada mar 02'!$1:$6</definedName>
    <definedName name="_xlnm.Print_Titles" localSheetId="11">'Dotação Suplementada mar 12'!$1:$6</definedName>
    <definedName name="_xlnm.Print_Titles" localSheetId="12">'Dotação Suplementada mar 19'!$1:$6</definedName>
    <definedName name="_xlnm.Print_Titles" localSheetId="13">'Dotação Suplementada mar 23'!$1:$6</definedName>
    <definedName name="_xlnm.Print_Titles" localSheetId="14">'Dotação Suplementada mar 30'!$1:$6</definedName>
  </definedNames>
  <calcPr fullCalcOnLoad="1"/>
</workbook>
</file>

<file path=xl/sharedStrings.xml><?xml version="1.0" encoding="utf-8"?>
<sst xmlns="http://schemas.openxmlformats.org/spreadsheetml/2006/main" count="7256" uniqueCount="235">
  <si>
    <t>NOME DA DOTAÇÃO</t>
  </si>
  <si>
    <t>ORÇAMENTO</t>
  </si>
  <si>
    <t>RESERVA</t>
  </si>
  <si>
    <t>EMPENHO</t>
  </si>
  <si>
    <t>DISPONÍVEL</t>
  </si>
  <si>
    <t>CÓD. DOTAÇÃO</t>
  </si>
  <si>
    <t>SECRETARIA DA IMPLANTAÇÃO DE SUBPREFEITURAS</t>
  </si>
  <si>
    <t>SUPL.</t>
  </si>
  <si>
    <t>TOTAIS</t>
  </si>
  <si>
    <t>SUBPREFEITURA DA LAPA  -  48.10</t>
  </si>
  <si>
    <t>Adm. Dos Cons. Tutelares - Mat. de consumo</t>
  </si>
  <si>
    <t>Adm. Dos Cons. Tutelares - Serv. Pessoas Fisicas</t>
  </si>
  <si>
    <t>Adm. Dos Cons. Tutelares - Serv. Pessoas Juridica</t>
  </si>
  <si>
    <t>Adm. Dos Cons. Tutelares - Obrigações Tributárias</t>
  </si>
  <si>
    <t>Adm. Dos Cons. Tutelares - Equip. e Mat. Permanente</t>
  </si>
  <si>
    <t>3.3.90.30.00</t>
  </si>
  <si>
    <t>08.243.0119.2157.</t>
  </si>
  <si>
    <t>3.3.90.36.00</t>
  </si>
  <si>
    <t>3.3.90.39.00</t>
  </si>
  <si>
    <t>3.3.90.47.00</t>
  </si>
  <si>
    <t>4.4.90.52.00</t>
  </si>
  <si>
    <t>08.244.0118.6159.</t>
  </si>
  <si>
    <t>Op. Dos Equip. de Assist. Social - Mat. de consumo</t>
  </si>
  <si>
    <t>Op. Dos Equip. de Assist. Social - Serv. Pessoas Juridica</t>
  </si>
  <si>
    <t>3.3.90.33.00</t>
  </si>
  <si>
    <t>3.3.90.37.00</t>
  </si>
  <si>
    <t>Op. De Equip. de Cultura - Mat. de consumo</t>
  </si>
  <si>
    <t>Op. De Equip. de Cultura - Serv. Pessoas Fisicas</t>
  </si>
  <si>
    <t>Op. De Equip. de Cultura - Serv. Pessoas Juridica</t>
  </si>
  <si>
    <t>Op. De Equip. de Cultura - Obrigações Tributárias</t>
  </si>
  <si>
    <t>Op. De Equip. de Cultura - Equip. e Mat. Permanente</t>
  </si>
  <si>
    <t>Op. De Equip. de Cultura - Locação de mão-de-obra</t>
  </si>
  <si>
    <t>15.122.0251.2365.</t>
  </si>
  <si>
    <t>3.1.90.11.00</t>
  </si>
  <si>
    <t>3.3.90.14.00</t>
  </si>
  <si>
    <t>3.3.90.46.00</t>
  </si>
  <si>
    <t>3.3.90.49.00</t>
  </si>
  <si>
    <t>Adm. Geral da Subprefeitura - Venc. E Vant. Fixas - Pessoal</t>
  </si>
  <si>
    <t>Adm. Geral da Subprefeitura - Diárias  - Civil</t>
  </si>
  <si>
    <t>Adm. Geral da Subprefeitura - Mat. de consumo</t>
  </si>
  <si>
    <t>Adm. Geral da Subprefeitura - Passagens e desp. Locomoção</t>
  </si>
  <si>
    <t>Adm. Geral da Subprefeitura - Serv. Pessoas Fisicas</t>
  </si>
  <si>
    <t>Adm. Geral da Subprefeitura - Locação de mão-de-obra</t>
  </si>
  <si>
    <t>Adm. Geral da Subprefeitura - Serv. Pessoas Juridica</t>
  </si>
  <si>
    <t>Adm. Geral da Subprefeitura - Auxílio - Alimentação</t>
  </si>
  <si>
    <t>Adm. Geral da Subprefeitura - Obrigações Tributárias</t>
  </si>
  <si>
    <t>Adm. Geral da Subprefeitura - Auxilio -Transporte</t>
  </si>
  <si>
    <t>Adm. Geral da Subprefeitura - Equip. e Mat. Permanente</t>
  </si>
  <si>
    <t>Aquis. Mat. E Serv. Informática - Mat. de consumo</t>
  </si>
  <si>
    <t>Aquis. Mat. E Serv. Informática - Serv. Pessoas Juridica</t>
  </si>
  <si>
    <t>Aquis. Mat. E Serv. Informática - Equip. e Mat. Permanente</t>
  </si>
  <si>
    <t>15.451.0309.1170.</t>
  </si>
  <si>
    <t>4.4.90.51.00</t>
  </si>
  <si>
    <t>Interv. Urb. e Melhoria de Bairros - Serv. Pessoas Juridica</t>
  </si>
  <si>
    <t>Interv. Urb. e Melhoria de Bairros - Obras e Instalações</t>
  </si>
  <si>
    <t>Constr. Ampl. Ref. Equip das Subs - Serv. Pessoas Juridica</t>
  </si>
  <si>
    <t>Constr. Ampl. Ref. Equip das Subs - Obras e Instalações</t>
  </si>
  <si>
    <t>Cons. Imóveis Próprios e Locados - Locação de mão-de-obra</t>
  </si>
  <si>
    <t>Cons. Imóveis Próprios e Locados - Serv. Pessoas Juridica</t>
  </si>
  <si>
    <t>15.452.0309.2341.</t>
  </si>
  <si>
    <t>Cons. Vias e Logradouros Publicos - Mat. de consumo</t>
  </si>
  <si>
    <t>Cons. Vias e Logradouros Publicos - Serv. Pessoas Juridica</t>
  </si>
  <si>
    <t>Cons. Vias e Logradouros Publicos - Obrigações Tributárias</t>
  </si>
  <si>
    <t>Cons. Vias e Logradouros Publicos - Equip. e Mat. Permanente</t>
  </si>
  <si>
    <t>27.812.0104.4545.</t>
  </si>
  <si>
    <t>Op. Manut. Un. De Abastecimento - Serv. Pessoas Jurídica</t>
  </si>
  <si>
    <t>Op. Manut. Un. Esportivas - Mat. de consumo</t>
  </si>
  <si>
    <t>Op. Manut. Un. Esportivas - Locação de mão-de-obra</t>
  </si>
  <si>
    <t>Op. Manut. Un. Esportivas - Serv. Pessoas Jurídica</t>
  </si>
  <si>
    <t>Interv. Urb. e Melhoria de Bairros - Mat. De consumo</t>
  </si>
  <si>
    <t>Op. Dos Equip. de Assist. Social - Serv Pessoas Fisicas</t>
  </si>
  <si>
    <t>Op. Dos Equip. de Assist. Social - Locação de mão de obra</t>
  </si>
  <si>
    <t>3.3.90.52.00</t>
  </si>
  <si>
    <t>Op. Dos Equip. de Assist. Social - Eq. E material permanente</t>
  </si>
  <si>
    <t>4.4.90.30.00</t>
  </si>
  <si>
    <t>4.4.90.39.00</t>
  </si>
  <si>
    <t>Op. Manut. Un. De Abastecimento - Mat. Consumo</t>
  </si>
  <si>
    <t>Op. Manut. Un. De Abastecimento - Locação de mão de obra</t>
  </si>
  <si>
    <t>Op. Manut. Un. Esportivas - Equi. E mat. Permanente</t>
  </si>
  <si>
    <t>10.301.0322.4117.</t>
  </si>
  <si>
    <t>12.361.0158.2843.</t>
  </si>
  <si>
    <t>Manutenção Eq. Educação-EF - Mat. de Consumo</t>
  </si>
  <si>
    <t>Manutenção Eq. Educação-EF - Serv. Pessoas Juridicas</t>
  </si>
  <si>
    <t>12.365.0331.2846.</t>
  </si>
  <si>
    <t>Manutenção Eq. Educação-EI - Mant. de Consumo</t>
  </si>
  <si>
    <t>Manutenção Eq. Educação-EI - Serv. Pessoas Jurídicas</t>
  </si>
  <si>
    <t>15.451.0338.1178.</t>
  </si>
  <si>
    <t>15.451.0338.1178.4.4.90.5100</t>
  </si>
  <si>
    <t>Interveção p mel.Acessibilidade - Serv. Pessoas Juridica</t>
  </si>
  <si>
    <t>Intervenção p mel. Acessibilidade - Obras e instalações</t>
  </si>
  <si>
    <t>15.452.0309.2323.</t>
  </si>
  <si>
    <t>Locação veículos Maq.Eq.Pesados- Serv. Pessoas Juridica</t>
  </si>
  <si>
    <t>3.3.90.4700</t>
  </si>
  <si>
    <t>Locação veículos Maq.Eq.Pesados- Obrigações Tributárias</t>
  </si>
  <si>
    <t>15.452.0339.2366.</t>
  </si>
  <si>
    <t>Cons. Areas Verdes Veg.arborea - Serv.Pessoas Juridica</t>
  </si>
  <si>
    <t>15.543.0310.1193.</t>
  </si>
  <si>
    <t>4.4.90.3900</t>
  </si>
  <si>
    <t>Obras e Serv. Areas de Risca - serv.Pessoas Juridica</t>
  </si>
  <si>
    <t>4.4.90.5100</t>
  </si>
  <si>
    <t>Obras e Serv. Areas de Risca - Obras e instalações</t>
  </si>
  <si>
    <t>3.3.90.48.00</t>
  </si>
  <si>
    <t>Op. Dos Equip. de Assist. Social - Aux.Financeiro a pessoas Fis.</t>
  </si>
  <si>
    <t>CONGELADO</t>
  </si>
  <si>
    <t>Manutenção Eq. de Saúde -Mat.Consumo</t>
  </si>
  <si>
    <t>Manutenção Eq. de Saúde - Serv.Pessoa Juridica</t>
  </si>
  <si>
    <t>ANUL.</t>
  </si>
  <si>
    <t>13.392.0337.6492.</t>
  </si>
  <si>
    <t>15.126.0340.2170.</t>
  </si>
  <si>
    <t>15.451.0337.1174.</t>
  </si>
  <si>
    <t>15.122.0251.2336.</t>
  </si>
  <si>
    <t>20.605.0337.6521.</t>
  </si>
  <si>
    <t>Op. Manut. Un. De Abastecimento - Eq. Material Permanente</t>
  </si>
  <si>
    <t>17.512.0308.2367.3.3.90.3900</t>
  </si>
  <si>
    <t>Cons. De Galerias, canais, córregos e serv. Complementares</t>
  </si>
  <si>
    <t>SUPERVISÃO DE FINANÇAS E ADMINISTRAÇÃO- 23   / 01   /2007 -  17:00  h</t>
  </si>
  <si>
    <t>SUPERVISÃO DE FINANÇAS E ADMINISTRAÇÃO- 24   / 01   /2007 -  17:30  h</t>
  </si>
  <si>
    <t>SUPERVISÃO DE FINANÇAS E ADMINISTRAÇÃO- 29   / 01   /2007 -  17:45  h</t>
  </si>
  <si>
    <t>SUPERVISÃO DE FINANÇAS E ADMINISTRAÇÃO- 01   / 02   /2007 -  12:00  h</t>
  </si>
  <si>
    <t>SUPERVISÃO DE FINANÇAS E ADMINISTRAÇÃO- 02   / 02   /2007 -  17:30  h</t>
  </si>
  <si>
    <t>SUPERVISÃO DE FINANÇAS E ADMINISTRAÇÃO- 09   / 02   /2007 -  14:00  h</t>
  </si>
  <si>
    <t>SUPERVISÃO DE FINANÇAS E ADMINISTRAÇÃO- 21   / 02   /2007 -  13:00  h</t>
  </si>
  <si>
    <t>SUPERVISÃO DE FINANÇAS E ADMINISTRAÇÃO- 23   / 02   /2007 -  10:20  h</t>
  </si>
  <si>
    <t>SUPERVISÃO DE FINANÇAS E ADMINISTRAÇÃO- 01   / 03   /2007 -  15:25  h</t>
  </si>
  <si>
    <t>SUPERVISÃO DE FINANÇAS E ADMINISTRAÇÃO- 02   / 03   /2007 -  15:45  h</t>
  </si>
  <si>
    <t>SUPERVISÃO DE FINANÇAS E ADMINISTRAÇÃO- 12   / 03   /2007 -  09:45  h</t>
  </si>
  <si>
    <t>SUPERVISÃO DE FINANÇAS E ADMINISTRAÇÃO- 19   / 03   /2007 -  09:45  h</t>
  </si>
  <si>
    <t>SUPERVISÃO DE FINANÇAS E ADMINISTRAÇÃO- 23   / 03   /2007 -  17:00  h</t>
  </si>
  <si>
    <t>SUPERVISÃO DE FINANÇAS E ADMINISTRAÇÃO- 30   / 03   /2007 -  13:20  h</t>
  </si>
  <si>
    <t>SUPERVISÃO DE FINANÇAS E ADMINISTRAÇÃO- 09   / 04   /2007 -  13:20  h</t>
  </si>
  <si>
    <t>SUPERVISÃO DE FINANÇAS E ADMINISTRAÇÃO- 16   / 04   /2007 -  10:20  h</t>
  </si>
  <si>
    <t>SUPERVISÃO DE FINANÇAS E ADMINISTRAÇÃO- 24   / 04   /2007 -  15:00  h</t>
  </si>
  <si>
    <t>3.3.90.39.04</t>
  </si>
  <si>
    <t>3.3.90.30.04</t>
  </si>
  <si>
    <t>Manutenção Eq. Educação-EF - Serv. Pessoas Juridicas - Fundo const. P Educação</t>
  </si>
  <si>
    <t xml:space="preserve">Manutenção Eq. Educação-EI - Mant. de Consumo </t>
  </si>
  <si>
    <t>Manutenção Eq. Educação-EF - Mat. de Consumo - Fundo Const. P Educação</t>
  </si>
  <si>
    <t>SUPERVISÃO DE FINANÇAS E ADMINISTRAÇÃO- 02   / 05   /2007 -  9:30  h</t>
  </si>
  <si>
    <t>SUPERVISÃO DE FINANÇAS E ADMINISTRAÇÃO- 04   / 05   /2007 -  16:44  h</t>
  </si>
  <si>
    <t>SUPERVISÃO DE FINANÇAS E ADMINISTRAÇÃO- 15   / 05   /2007 -  09:16  h</t>
  </si>
  <si>
    <t>Cons. Vias e Logradouros Publicos - DEA</t>
  </si>
  <si>
    <t>3.3.90.92.00</t>
  </si>
  <si>
    <t>SUPERVISÃO DE FINANÇAS E ADMINISTRAÇÃO- 18   / 05   /2007 -  10:16  h</t>
  </si>
  <si>
    <t>SUPERVISÃO DE FINANÇAS E ADMINISTRAÇÃO- 22   / 05   /2007 -  16:16  h</t>
  </si>
  <si>
    <t>17.512.0308.2367 3.3.90.39.00</t>
  </si>
  <si>
    <t>15.451.0338.1178.4.4.90.51.00</t>
  </si>
  <si>
    <t>SUPERVISÃO DE FINANÇAS E ADMINISTRAÇÃO- 25   / 05   /2007 -  16:30  h</t>
  </si>
  <si>
    <t>SUPERVISÃO DE FINANÇAS E ADMINISTRAÇÃO   01 / 06   /2007 -  11:30  h</t>
  </si>
  <si>
    <t>SUPERVISÃO DE FINANÇAS E ADMINISTRAÇÃO   05 / 06   /2007 -  11:30  h</t>
  </si>
  <si>
    <t>Op. Dos Equip. de Assist. Social - Obrigações Tributárias</t>
  </si>
  <si>
    <t xml:space="preserve">15.451.0338.1178.  </t>
  </si>
  <si>
    <t>17.512.0308.2367.</t>
  </si>
  <si>
    <t>SUPERVISÃO DE FINANÇAS E ADMINISTRAÇÃO   18 / 06   /2007 -  09:40  h</t>
  </si>
  <si>
    <t>SUPERVISÃO DE FINANÇAS E ADMINISTRAÇÃO   22 / 06   /2007 -  10:35  h</t>
  </si>
  <si>
    <t>SUPERVISÃO DE FINANÇAS E ADMINISTRAÇÃO   29 / 06   /2007 -  10:35  h</t>
  </si>
  <si>
    <t>Liquid. Até</t>
  </si>
  <si>
    <t>SUPERVISÃO DE ADMINISTRAÇÃO E FINANÇAS 02/07/2007  AS 17:10hs</t>
  </si>
  <si>
    <t>SUPERVISÃO DE ADMINISTRAÇÃO E FINANÇAS 10/07/2007  AS 09:10hs</t>
  </si>
  <si>
    <t>SALDO DE RES</t>
  </si>
  <si>
    <t>SUPERVISÃO DE ADMINISTRAÇÃO E FINANÇAS 11/07/2007  AS 10:00</t>
  </si>
  <si>
    <t>SUPERVISÃO DE ADMINISTRAÇÃO E FINANÇAS 16/07/2007  AS 11:00</t>
  </si>
  <si>
    <t xml:space="preserve"> ORÇAMENTO </t>
  </si>
  <si>
    <t xml:space="preserve"> SUPL. </t>
  </si>
  <si>
    <t xml:space="preserve"> CONGELADO </t>
  </si>
  <si>
    <t xml:space="preserve"> SALDO DE RES </t>
  </si>
  <si>
    <t xml:space="preserve"> EMPENHO </t>
  </si>
  <si>
    <t xml:space="preserve"> DISPONÍVEL </t>
  </si>
  <si>
    <t>ORÇ ATUAL</t>
  </si>
  <si>
    <t>Adm. Geral da Subprefeitura - Serv. Pessoa Jurídica</t>
  </si>
  <si>
    <t>15.122.3024.2100</t>
  </si>
  <si>
    <t>Adm Geral da Subprefeitura - Diária Civil</t>
  </si>
  <si>
    <t>15.452.3022.2341</t>
  </si>
  <si>
    <t>17.512.3008.2367.</t>
  </si>
  <si>
    <t>15.451.3022.1.170</t>
  </si>
  <si>
    <t>14.243.3013.2157</t>
  </si>
  <si>
    <t>3.1.90.13.00</t>
  </si>
  <si>
    <t>Adm. Dos Cons. Tutelares -Contribuição Patronal</t>
  </si>
  <si>
    <t>Operação e manutenção conselhos e espaço partic.munic.</t>
  </si>
  <si>
    <t>13.392.3001.6354</t>
  </si>
  <si>
    <t>04.122.3012.2803</t>
  </si>
  <si>
    <t>Programação de atividades culturais</t>
  </si>
  <si>
    <t>15.452.3006.1169</t>
  </si>
  <si>
    <t>Reforma e acessibilidade em Passeios Públicos</t>
  </si>
  <si>
    <t>Auxilio Alimentação</t>
  </si>
  <si>
    <t>DECRETO</t>
  </si>
  <si>
    <t>15.452.3005.2.705</t>
  </si>
  <si>
    <t>04.126.3011.2.818</t>
  </si>
  <si>
    <t>Aquisição de  Materiais e .Equipamentos e Serv. Informação e Comunic.</t>
  </si>
  <si>
    <t>15.451.3024.2.999</t>
  </si>
  <si>
    <t>Manutenção de Prédios Administrativo</t>
  </si>
  <si>
    <t>15.451.3011.3.002</t>
  </si>
  <si>
    <t>Ampliação, Reforma e Requalificação de Predios Administrativos</t>
  </si>
  <si>
    <t>15.543.3022.1.193</t>
  </si>
  <si>
    <t>4.4.90.51.00.00</t>
  </si>
  <si>
    <t>Obras e Serviços nas Áreas de Risco Geologico</t>
  </si>
  <si>
    <t>15.451.3022.1.258</t>
  </si>
  <si>
    <t>15.451.3022.1.171</t>
  </si>
  <si>
    <t>E3091-Revitalização da Pça Aurelio Leite</t>
  </si>
  <si>
    <t>E3083-Revitalização c/Iluminação da Passagem -Rua Ibiguaçu</t>
  </si>
  <si>
    <t>15.451.3022.1.259</t>
  </si>
  <si>
    <t>15.451.3022.1.317</t>
  </si>
  <si>
    <t>E3213-Reforma,Manut. E Acessib. Das Calçadas-Bairros da PR/LAPA</t>
  </si>
  <si>
    <t>15.451.3022.1.318</t>
  </si>
  <si>
    <t>E3214-Melhorias nos Bairros que compreendem o Distrito da Lapa</t>
  </si>
  <si>
    <t>15.451.3022.1.319</t>
  </si>
  <si>
    <t>E3215-Implementação, Reforma e Manut.dass ATIs- o Distrito da Mooca</t>
  </si>
  <si>
    <t>15.451.3022.1.336</t>
  </si>
  <si>
    <t>E1653-Melhoria de Bairro da Lapa</t>
  </si>
  <si>
    <t>15.451.3022.1.699</t>
  </si>
  <si>
    <t>E3086-Implantação de Playgound na Pça Nova Lapa</t>
  </si>
  <si>
    <t>13.392.3001.2.139</t>
  </si>
  <si>
    <t>E3216-Projeto Grafite-Açoes Culturais da Região Lapa</t>
  </si>
  <si>
    <t>15.451.3022.2.147</t>
  </si>
  <si>
    <t>E3.217-Poda, Remoção e Manutenção Árvores nos Bairro-Distrito Lapa</t>
  </si>
  <si>
    <t>15.452.3005.2.301</t>
  </si>
  <si>
    <t>E452-Diagnostico e tratamento de Arvores da Cidade SP.Mant.Oper.Averdes</t>
  </si>
  <si>
    <t>E3084-Implantação de Academia da 3º Idade(ATI)-Pça Emilio Pasetti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</si>
  <si>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</si>
  <si>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</t>
  </si>
  <si>
    <t xml:space="preserve">COORDENADORIA DE ADMINISTRAÇÃO E FINANÇAS  08/03/2017 - 19:00 h </t>
  </si>
  <si>
    <t>LIQUDIDADO/JAN</t>
  </si>
  <si>
    <t>Áreas Verdes</t>
  </si>
  <si>
    <t>Poda e Remoção de Árvores</t>
  </si>
  <si>
    <t>Tapa Buraco</t>
  </si>
  <si>
    <t>Remoção de Ambulantes</t>
  </si>
  <si>
    <t>Concreto Usinado</t>
  </si>
  <si>
    <t>Conservação de Logradouros</t>
  </si>
  <si>
    <t>Antipichação</t>
  </si>
  <si>
    <t>Conservação de Galerias</t>
  </si>
  <si>
    <t>Hidrojato</t>
  </si>
  <si>
    <t>Desassoreamento/Córrego</t>
  </si>
  <si>
    <t>SECRETARIA MUNICIPAL DE COORDENAÇÃO DAS PREFEITURAS REGIONAIS</t>
  </si>
  <si>
    <t>Cons. Areas Verdes Veg. arborea - Serv.Pessoas Juridica</t>
  </si>
  <si>
    <t>PREFEITURA REGIONAL LAPA  -  48.10</t>
  </si>
  <si>
    <t>Liq. Mes Anterio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</si>
</sst>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[$-416]dddd\,\ d&quot; de &quot;mmmm&quot; de &quot;yyyy"/>
    <numFmt numFmtId="191" formatCode="0.0000"/>
    <numFmt numFmtId="192" formatCode="#,##0.00;[Red]#,##0.00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[$€-2]\ #,##0.00_);[Red]\([$€-2]\ #,##0.00\)"/>
  </numFmts>
  <fonts count="49">
    <font>
      <sz val="10"/>
      <name val="Arial"/>
      <family val="0"/>
    </font>
    <font>
      <b/>
      <sz val="8"/>
      <color indexed="9"/>
      <name val="Tahoma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Bookman Old Style"/>
      <family val="1"/>
    </font>
    <font>
      <b/>
      <sz val="8"/>
      <name val="Arial"/>
      <family val="2"/>
    </font>
    <font>
      <b/>
      <sz val="7"/>
      <color indexed="9"/>
      <name val="Tahoma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Century"/>
      <family val="1"/>
    </font>
    <font>
      <b/>
      <sz val="6"/>
      <name val="Bookman Old Style"/>
      <family val="1"/>
    </font>
    <font>
      <sz val="6"/>
      <name val="Arial"/>
      <family val="2"/>
    </font>
    <font>
      <sz val="6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177" fontId="1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 quotePrefix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77" fontId="1" fillId="33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7" fillId="34" borderId="12" xfId="0" applyFont="1" applyFill="1" applyBorder="1" applyAlignment="1" quotePrefix="1">
      <alignment horizontal="left"/>
    </xf>
    <xf numFmtId="0" fontId="7" fillId="34" borderId="13" xfId="0" applyFont="1" applyFill="1" applyBorder="1" applyAlignment="1">
      <alignment/>
    </xf>
    <xf numFmtId="4" fontId="7" fillId="34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7" fillId="34" borderId="13" xfId="0" applyFont="1" applyFill="1" applyBorder="1" applyAlignment="1" quotePrefix="1">
      <alignment horizontal="left"/>
    </xf>
    <xf numFmtId="0" fontId="3" fillId="35" borderId="14" xfId="0" applyFont="1" applyFill="1" applyBorder="1" applyAlignment="1" quotePrefix="1">
      <alignment horizontal="left"/>
    </xf>
    <xf numFmtId="0" fontId="3" fillId="35" borderId="15" xfId="0" applyFont="1" applyFill="1" applyBorder="1" applyAlignment="1" quotePrefix="1">
      <alignment horizontal="left"/>
    </xf>
    <xf numFmtId="0" fontId="3" fillId="35" borderId="15" xfId="0" applyFont="1" applyFill="1" applyBorder="1" applyAlignment="1">
      <alignment/>
    </xf>
    <xf numFmtId="4" fontId="3" fillId="35" borderId="15" xfId="0" applyNumberFormat="1" applyFont="1" applyFill="1" applyBorder="1" applyAlignment="1">
      <alignment/>
    </xf>
    <xf numFmtId="0" fontId="3" fillId="34" borderId="16" xfId="0" applyFont="1" applyFill="1" applyBorder="1" applyAlignment="1" quotePrefix="1">
      <alignment horizontal="left"/>
    </xf>
    <xf numFmtId="0" fontId="3" fillId="34" borderId="0" xfId="0" applyFont="1" applyFill="1" applyBorder="1" applyAlignment="1" quotePrefix="1">
      <alignment horizontal="left"/>
    </xf>
    <xf numFmtId="0" fontId="3" fillId="34" borderId="0" xfId="0" applyFont="1" applyFill="1" applyBorder="1" applyAlignment="1">
      <alignment/>
    </xf>
    <xf numFmtId="0" fontId="3" fillId="35" borderId="16" xfId="0" applyFont="1" applyFill="1" applyBorder="1" applyAlignment="1" quotePrefix="1">
      <alignment horizontal="left"/>
    </xf>
    <xf numFmtId="0" fontId="3" fillId="35" borderId="0" xfId="0" applyFont="1" applyFill="1" applyBorder="1" applyAlignment="1" quotePrefix="1">
      <alignment horizontal="left"/>
    </xf>
    <xf numFmtId="0" fontId="3" fillId="35" borderId="0" xfId="0" applyFont="1" applyFill="1" applyBorder="1" applyAlignment="1">
      <alignment/>
    </xf>
    <xf numFmtId="0" fontId="3" fillId="0" borderId="16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34" borderId="16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4" borderId="17" xfId="0" applyFont="1" applyFill="1" applyBorder="1" applyAlignment="1" quotePrefix="1">
      <alignment horizontal="left"/>
    </xf>
    <xf numFmtId="0" fontId="3" fillId="34" borderId="18" xfId="0" applyFont="1" applyFill="1" applyBorder="1" applyAlignment="1" quotePrefix="1">
      <alignment horizontal="left"/>
    </xf>
    <xf numFmtId="0" fontId="3" fillId="34" borderId="18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4" fontId="7" fillId="34" borderId="19" xfId="0" applyNumberFormat="1" applyFont="1" applyFill="1" applyBorder="1" applyAlignment="1">
      <alignment/>
    </xf>
    <xf numFmtId="3" fontId="3" fillId="35" borderId="16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177" fontId="1" fillId="33" borderId="20" xfId="0" applyNumberFormat="1" applyFont="1" applyFill="1" applyBorder="1" applyAlignment="1">
      <alignment horizontal="center"/>
    </xf>
    <xf numFmtId="0" fontId="3" fillId="35" borderId="21" xfId="0" applyFont="1" applyFill="1" applyBorder="1" applyAlignment="1" quotePrefix="1">
      <alignment horizontal="left"/>
    </xf>
    <xf numFmtId="4" fontId="3" fillId="36" borderId="22" xfId="0" applyNumberFormat="1" applyFont="1" applyFill="1" applyBorder="1" applyAlignment="1">
      <alignment/>
    </xf>
    <xf numFmtId="0" fontId="3" fillId="34" borderId="23" xfId="0" applyFont="1" applyFill="1" applyBorder="1" applyAlignment="1" quotePrefix="1">
      <alignment horizontal="left"/>
    </xf>
    <xf numFmtId="4" fontId="3" fillId="37" borderId="22" xfId="0" applyNumberFormat="1" applyFont="1" applyFill="1" applyBorder="1" applyAlignment="1">
      <alignment/>
    </xf>
    <xf numFmtId="0" fontId="3" fillId="35" borderId="23" xfId="0" applyFont="1" applyFill="1" applyBorder="1" applyAlignment="1" quotePrefix="1">
      <alignment horizontal="left"/>
    </xf>
    <xf numFmtId="0" fontId="3" fillId="0" borderId="23" xfId="0" applyFont="1" applyFill="1" applyBorder="1" applyAlignment="1" quotePrefix="1">
      <alignment horizontal="left"/>
    </xf>
    <xf numFmtId="0" fontId="3" fillId="34" borderId="23" xfId="0" applyFont="1" applyFill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3" fillId="34" borderId="24" xfId="0" applyFont="1" applyFill="1" applyBorder="1" applyAlignment="1" quotePrefix="1">
      <alignment horizontal="left"/>
    </xf>
    <xf numFmtId="0" fontId="7" fillId="34" borderId="25" xfId="0" applyFont="1" applyFill="1" applyBorder="1" applyAlignment="1" quotePrefix="1">
      <alignment horizontal="left"/>
    </xf>
    <xf numFmtId="0" fontId="7" fillId="34" borderId="26" xfId="0" applyFont="1" applyFill="1" applyBorder="1" applyAlignment="1" quotePrefix="1">
      <alignment horizontal="left"/>
    </xf>
    <xf numFmtId="0" fontId="7" fillId="34" borderId="26" xfId="0" applyFont="1" applyFill="1" applyBorder="1" applyAlignment="1">
      <alignment/>
    </xf>
    <xf numFmtId="4" fontId="7" fillId="34" borderId="26" xfId="0" applyNumberFormat="1" applyFont="1" applyFill="1" applyBorder="1" applyAlignment="1">
      <alignment/>
    </xf>
    <xf numFmtId="4" fontId="7" fillId="34" borderId="27" xfId="0" applyNumberFormat="1" applyFont="1" applyFill="1" applyBorder="1" applyAlignment="1">
      <alignment/>
    </xf>
    <xf numFmtId="0" fontId="3" fillId="35" borderId="24" xfId="0" applyFont="1" applyFill="1" applyBorder="1" applyAlignment="1" quotePrefix="1">
      <alignment horizontal="left"/>
    </xf>
    <xf numFmtId="0" fontId="3" fillId="35" borderId="18" xfId="0" applyFont="1" applyFill="1" applyBorder="1" applyAlignment="1" quotePrefix="1">
      <alignment horizontal="left"/>
    </xf>
    <xf numFmtId="0" fontId="3" fillId="35" borderId="18" xfId="0" applyFont="1" applyFill="1" applyBorder="1" applyAlignment="1">
      <alignment/>
    </xf>
    <xf numFmtId="4" fontId="3" fillId="35" borderId="18" xfId="0" applyNumberFormat="1" applyFont="1" applyFill="1" applyBorder="1" applyAlignment="1">
      <alignment/>
    </xf>
    <xf numFmtId="4" fontId="3" fillId="36" borderId="28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77" fontId="8" fillId="33" borderId="11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0" fillId="33" borderId="14" xfId="0" applyFont="1" applyFill="1" applyBorder="1" applyAlignment="1">
      <alignment horizontal="center"/>
    </xf>
    <xf numFmtId="177" fontId="10" fillId="33" borderId="15" xfId="0" applyNumberFormat="1" applyFont="1" applyFill="1" applyBorder="1" applyAlignment="1">
      <alignment horizontal="center"/>
    </xf>
    <xf numFmtId="177" fontId="10" fillId="33" borderId="2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Border="1" applyAlignment="1" quotePrefix="1">
      <alignment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4" fontId="7" fillId="0" borderId="30" xfId="0" applyNumberFormat="1" applyFont="1" applyFill="1" applyBorder="1" applyAlignment="1">
      <alignment/>
    </xf>
    <xf numFmtId="4" fontId="9" fillId="0" borderId="30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32" xfId="0" applyFont="1" applyFill="1" applyBorder="1" applyAlignment="1" quotePrefix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 quotePrefix="1">
      <alignment horizontal="center" vertical="center"/>
    </xf>
    <xf numFmtId="0" fontId="7" fillId="0" borderId="34" xfId="0" applyFont="1" applyFill="1" applyBorder="1" applyAlignment="1" quotePrefix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4" fontId="7" fillId="0" borderId="33" xfId="0" applyNumberFormat="1" applyFont="1" applyFill="1" applyBorder="1" applyAlignment="1">
      <alignment horizontal="center" vertical="center"/>
    </xf>
    <xf numFmtId="4" fontId="7" fillId="0" borderId="33" xfId="0" applyNumberFormat="1" applyFont="1" applyFill="1" applyBorder="1" applyAlignment="1">
      <alignment horizontal="center" vertical="center"/>
    </xf>
    <xf numFmtId="4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" fontId="7" fillId="0" borderId="34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 quotePrefix="1">
      <alignment horizontal="left"/>
    </xf>
    <xf numFmtId="0" fontId="7" fillId="0" borderId="30" xfId="0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left"/>
    </xf>
    <xf numFmtId="0" fontId="3" fillId="0" borderId="30" xfId="0" applyFont="1" applyFill="1" applyBorder="1" applyAlignment="1" quotePrefix="1">
      <alignment horizontal="left"/>
    </xf>
    <xf numFmtId="0" fontId="13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zoomScaleSheetLayoutView="100" zoomScalePageLayoutView="0" workbookViewId="0" topLeftCell="A2">
      <pane xSplit="2" ySplit="5" topLeftCell="E61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K75" sqref="K75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1.00390625" style="4" customWidth="1"/>
    <col min="10" max="10" width="11.140625" style="4" customWidth="1"/>
    <col min="11" max="11" width="11.8515625" style="4" bestFit="1" customWidth="1"/>
    <col min="12" max="12" width="9.28125" style="4" customWidth="1"/>
    <col min="13" max="16384" width="9.140625" style="4" customWidth="1"/>
  </cols>
  <sheetData>
    <row r="1" spans="1:11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4" ht="12.75" customHeight="1">
      <c r="A2" s="63"/>
      <c r="B2" s="63"/>
      <c r="C2" s="88" t="s">
        <v>9</v>
      </c>
      <c r="D2" s="88"/>
      <c r="E2" s="88"/>
      <c r="F2" s="88"/>
      <c r="G2" s="88"/>
      <c r="H2" s="88"/>
      <c r="I2" s="88"/>
      <c r="J2" s="88"/>
      <c r="K2" s="88"/>
      <c r="L2" s="63"/>
      <c r="M2" s="63"/>
      <c r="N2" s="63"/>
    </row>
    <row r="3" spans="1:11" ht="12.75" customHeight="1">
      <c r="A3" s="63"/>
      <c r="B3" s="63"/>
      <c r="C3" s="89" t="s">
        <v>159</v>
      </c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1.25">
      <c r="A5" s="7"/>
      <c r="B5" s="7"/>
      <c r="C5" s="7"/>
      <c r="D5" s="6"/>
      <c r="E5" s="6"/>
      <c r="F5" s="6"/>
      <c r="G5" s="6"/>
      <c r="H5" s="6"/>
      <c r="I5" s="6"/>
      <c r="J5" s="6"/>
      <c r="K5" s="6"/>
    </row>
    <row r="6" spans="1:11" s="3" customFormat="1" ht="11.25" thickBot="1">
      <c r="A6" s="86" t="s">
        <v>5</v>
      </c>
      <c r="B6" s="87"/>
      <c r="C6" s="42" t="s">
        <v>0</v>
      </c>
      <c r="D6" s="8" t="s">
        <v>1</v>
      </c>
      <c r="E6" s="8" t="s">
        <v>7</v>
      </c>
      <c r="F6" s="8" t="s">
        <v>106</v>
      </c>
      <c r="G6" s="8" t="s">
        <v>103</v>
      </c>
      <c r="H6" s="64" t="s">
        <v>158</v>
      </c>
      <c r="I6" s="8" t="s">
        <v>3</v>
      </c>
      <c r="J6" s="8" t="s">
        <v>155</v>
      </c>
      <c r="K6" s="43" t="s">
        <v>4</v>
      </c>
    </row>
    <row r="7" spans="1:11" ht="11.25">
      <c r="A7" s="44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20.85</v>
      </c>
      <c r="J7" s="15">
        <v>7.1</v>
      </c>
      <c r="K7" s="45">
        <f aca="true" t="shared" si="0" ref="K7:K15">D7+E7-F7-G7-H7-I7</f>
        <v>2482.05</v>
      </c>
    </row>
    <row r="8" spans="1:11" ht="11.25">
      <c r="A8" s="46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0</v>
      </c>
      <c r="H8" s="17">
        <v>0</v>
      </c>
      <c r="I8" s="17">
        <v>84827.4</v>
      </c>
      <c r="J8" s="17">
        <v>42413.7</v>
      </c>
      <c r="K8" s="47">
        <f t="shared" si="0"/>
        <v>672.6000000000058</v>
      </c>
    </row>
    <row r="9" spans="1:11" ht="11.25">
      <c r="A9" s="48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0</v>
      </c>
      <c r="I9" s="15">
        <v>29260.16</v>
      </c>
      <c r="J9" s="15">
        <v>6385.78</v>
      </c>
      <c r="K9" s="45">
        <f t="shared" si="0"/>
        <v>8701.84</v>
      </c>
    </row>
    <row r="10" spans="1:11" ht="11.25">
      <c r="A10" s="46" t="s">
        <v>16</v>
      </c>
      <c r="B10" s="25" t="s">
        <v>19</v>
      </c>
      <c r="C10" s="26" t="s">
        <v>13</v>
      </c>
      <c r="D10" s="17">
        <v>16245</v>
      </c>
      <c r="E10" s="17">
        <v>1275.5</v>
      </c>
      <c r="F10" s="17"/>
      <c r="G10" s="17">
        <v>0</v>
      </c>
      <c r="H10" s="17">
        <v>0</v>
      </c>
      <c r="I10" s="17">
        <v>17520.5</v>
      </c>
      <c r="J10" s="17">
        <v>8607.18</v>
      </c>
      <c r="K10" s="47">
        <f t="shared" si="0"/>
        <v>0</v>
      </c>
    </row>
    <row r="11" spans="1:11" ht="11.25">
      <c r="A11" s="48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5">
        <v>0</v>
      </c>
      <c r="K11" s="45">
        <f t="shared" si="0"/>
        <v>2167.2</v>
      </c>
    </row>
    <row r="12" spans="1:11" ht="11.25">
      <c r="A12" s="46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17">
        <v>708</v>
      </c>
      <c r="K12" s="47">
        <f t="shared" si="0"/>
        <v>7842</v>
      </c>
    </row>
    <row r="13" spans="1:11" ht="11.25">
      <c r="A13" s="46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17">
        <v>0</v>
      </c>
      <c r="K13" s="47">
        <f t="shared" si="0"/>
        <v>4275</v>
      </c>
    </row>
    <row r="14" spans="1:11" ht="11.25">
      <c r="A14" s="48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5">
        <v>0</v>
      </c>
      <c r="K14" s="45">
        <f t="shared" si="0"/>
        <v>855</v>
      </c>
    </row>
    <row r="15" spans="1:11" ht="11.25">
      <c r="A15" s="49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0</v>
      </c>
      <c r="I15" s="18">
        <v>21494.8</v>
      </c>
      <c r="J15" s="18">
        <v>3156.89</v>
      </c>
      <c r="K15" s="47">
        <f t="shared" si="0"/>
        <v>36987.2</v>
      </c>
    </row>
    <row r="16" spans="1:11" ht="11.25">
      <c r="A16" s="46" t="s">
        <v>21</v>
      </c>
      <c r="B16" s="25" t="s">
        <v>19</v>
      </c>
      <c r="C16" s="14" t="s">
        <v>149</v>
      </c>
      <c r="D16" s="18">
        <v>0</v>
      </c>
      <c r="E16" s="18">
        <v>1000</v>
      </c>
      <c r="F16" s="18"/>
      <c r="G16" s="18">
        <v>0</v>
      </c>
      <c r="H16" s="18">
        <v>0</v>
      </c>
      <c r="I16" s="18">
        <v>421.35</v>
      </c>
      <c r="J16" s="18">
        <v>0</v>
      </c>
      <c r="K16" s="47">
        <f>SUM(D16+E16-F16-G16-H16-I16)</f>
        <v>578.65</v>
      </c>
    </row>
    <row r="17" spans="1:11" ht="11.25">
      <c r="A17" s="48" t="s">
        <v>21</v>
      </c>
      <c r="B17" s="28" t="s">
        <v>101</v>
      </c>
      <c r="C17" s="29" t="s">
        <v>102</v>
      </c>
      <c r="D17" s="15">
        <v>38000</v>
      </c>
      <c r="E17" s="15"/>
      <c r="F17" s="15"/>
      <c r="G17" s="15">
        <v>3800</v>
      </c>
      <c r="H17" s="15">
        <v>0</v>
      </c>
      <c r="I17" s="15">
        <v>19200</v>
      </c>
      <c r="J17" s="15">
        <v>19200</v>
      </c>
      <c r="K17" s="45">
        <f aca="true" t="shared" si="1" ref="K17:K60">D17+E17-F17-G17-H17-I17</f>
        <v>15000</v>
      </c>
    </row>
    <row r="18" spans="1:12" ht="11.25">
      <c r="A18" s="46" t="s">
        <v>21</v>
      </c>
      <c r="B18" s="25" t="s">
        <v>72</v>
      </c>
      <c r="C18" s="26" t="s">
        <v>73</v>
      </c>
      <c r="D18" s="17">
        <v>9500</v>
      </c>
      <c r="E18" s="17"/>
      <c r="F18" s="17"/>
      <c r="G18" s="17">
        <v>950</v>
      </c>
      <c r="H18" s="17">
        <v>0</v>
      </c>
      <c r="I18" s="17">
        <v>790</v>
      </c>
      <c r="J18" s="17">
        <v>0</v>
      </c>
      <c r="K18" s="47">
        <f t="shared" si="1"/>
        <v>7760</v>
      </c>
      <c r="L18" s="9"/>
    </row>
    <row r="19" spans="1:11" ht="11.25">
      <c r="A19" s="50" t="s">
        <v>79</v>
      </c>
      <c r="B19" s="25" t="s">
        <v>15</v>
      </c>
      <c r="C19" s="26" t="s">
        <v>104</v>
      </c>
      <c r="D19" s="17">
        <v>42490</v>
      </c>
      <c r="E19" s="17"/>
      <c r="F19" s="17"/>
      <c r="G19" s="17">
        <v>4249</v>
      </c>
      <c r="H19" s="17">
        <v>0</v>
      </c>
      <c r="I19" s="17">
        <v>0</v>
      </c>
      <c r="J19" s="17">
        <v>0</v>
      </c>
      <c r="K19" s="47">
        <f t="shared" si="1"/>
        <v>38241</v>
      </c>
    </row>
    <row r="20" spans="1:11" ht="11.25">
      <c r="A20" s="48" t="s">
        <v>79</v>
      </c>
      <c r="B20" s="28" t="s">
        <v>18</v>
      </c>
      <c r="C20" s="29" t="s">
        <v>105</v>
      </c>
      <c r="D20" s="15">
        <v>383000</v>
      </c>
      <c r="E20" s="15"/>
      <c r="F20" s="15"/>
      <c r="G20" s="15">
        <v>38300</v>
      </c>
      <c r="H20" s="15">
        <v>0</v>
      </c>
      <c r="I20" s="15">
        <v>62610.82</v>
      </c>
      <c r="J20" s="15">
        <v>0</v>
      </c>
      <c r="K20" s="45">
        <f t="shared" si="1"/>
        <v>282089.18</v>
      </c>
    </row>
    <row r="21" spans="1:11" ht="11.25">
      <c r="A21" s="49" t="s">
        <v>80</v>
      </c>
      <c r="B21" s="31" t="s">
        <v>15</v>
      </c>
      <c r="C21" s="14" t="s">
        <v>81</v>
      </c>
      <c r="D21" s="18">
        <v>42882</v>
      </c>
      <c r="E21" s="18"/>
      <c r="F21" s="18">
        <v>42881.99</v>
      </c>
      <c r="G21" s="18">
        <v>0</v>
      </c>
      <c r="H21" s="18">
        <v>0</v>
      </c>
      <c r="I21" s="18">
        <v>0</v>
      </c>
      <c r="J21" s="18">
        <v>0</v>
      </c>
      <c r="K21" s="47">
        <f t="shared" si="1"/>
        <v>0.010000000002037268</v>
      </c>
    </row>
    <row r="22" spans="1:11" ht="11.25">
      <c r="A22" s="48" t="s">
        <v>80</v>
      </c>
      <c r="B22" s="28" t="s">
        <v>18</v>
      </c>
      <c r="C22" s="29" t="s">
        <v>82</v>
      </c>
      <c r="D22" s="15">
        <v>171526</v>
      </c>
      <c r="E22" s="15"/>
      <c r="F22" s="15">
        <v>171526</v>
      </c>
      <c r="G22" s="15">
        <v>0</v>
      </c>
      <c r="H22" s="15">
        <v>0</v>
      </c>
      <c r="I22" s="15">
        <v>0</v>
      </c>
      <c r="J22" s="15">
        <v>0</v>
      </c>
      <c r="K22" s="45">
        <f t="shared" si="1"/>
        <v>0</v>
      </c>
    </row>
    <row r="23" spans="1:12" ht="11.25">
      <c r="A23" s="49" t="s">
        <v>80</v>
      </c>
      <c r="B23" s="31" t="s">
        <v>133</v>
      </c>
      <c r="C23" s="14" t="s">
        <v>136</v>
      </c>
      <c r="D23" s="18">
        <v>0</v>
      </c>
      <c r="E23" s="18">
        <v>42881.99</v>
      </c>
      <c r="F23" s="18"/>
      <c r="G23" s="18">
        <v>0</v>
      </c>
      <c r="H23" s="18">
        <v>0</v>
      </c>
      <c r="I23" s="18">
        <v>0</v>
      </c>
      <c r="J23" s="18">
        <v>0</v>
      </c>
      <c r="K23" s="47">
        <f t="shared" si="1"/>
        <v>42881.99</v>
      </c>
      <c r="L23" s="10"/>
    </row>
    <row r="24" spans="1:11" ht="11.25">
      <c r="A24" s="48" t="s">
        <v>80</v>
      </c>
      <c r="B24" s="28" t="s">
        <v>132</v>
      </c>
      <c r="C24" s="29" t="s">
        <v>134</v>
      </c>
      <c r="D24" s="15">
        <v>0</v>
      </c>
      <c r="E24" s="15">
        <v>171526</v>
      </c>
      <c r="F24" s="15"/>
      <c r="G24" s="15">
        <v>0</v>
      </c>
      <c r="H24" s="15">
        <v>0</v>
      </c>
      <c r="I24" s="15">
        <v>0</v>
      </c>
      <c r="J24" s="15">
        <v>0</v>
      </c>
      <c r="K24" s="45">
        <f t="shared" si="1"/>
        <v>171526</v>
      </c>
    </row>
    <row r="25" spans="1:11" ht="11.25">
      <c r="A25" s="49" t="s">
        <v>83</v>
      </c>
      <c r="B25" s="31" t="s">
        <v>15</v>
      </c>
      <c r="C25" s="14" t="s">
        <v>135</v>
      </c>
      <c r="D25" s="18">
        <v>28588</v>
      </c>
      <c r="E25" s="18"/>
      <c r="F25" s="18"/>
      <c r="G25" s="18">
        <v>28587.99</v>
      </c>
      <c r="H25" s="18">
        <v>0</v>
      </c>
      <c r="I25" s="18">
        <v>0</v>
      </c>
      <c r="J25" s="18">
        <v>0</v>
      </c>
      <c r="K25" s="47">
        <f t="shared" si="1"/>
        <v>0.00999999999839929</v>
      </c>
    </row>
    <row r="26" spans="1:11" ht="11.25">
      <c r="A26" s="48" t="s">
        <v>83</v>
      </c>
      <c r="B26" s="28" t="s">
        <v>18</v>
      </c>
      <c r="C26" s="29" t="s">
        <v>85</v>
      </c>
      <c r="D26" s="15">
        <v>114351</v>
      </c>
      <c r="E26" s="15"/>
      <c r="F26" s="15"/>
      <c r="G26" s="15">
        <v>114351</v>
      </c>
      <c r="H26" s="15">
        <v>0</v>
      </c>
      <c r="I26" s="15">
        <v>0</v>
      </c>
      <c r="J26" s="15">
        <v>0</v>
      </c>
      <c r="K26" s="45">
        <f t="shared" si="1"/>
        <v>0</v>
      </c>
    </row>
    <row r="27" spans="1:11" ht="11.25">
      <c r="A27" s="48" t="s">
        <v>107</v>
      </c>
      <c r="B27" s="28" t="s">
        <v>15</v>
      </c>
      <c r="C27" s="29" t="s">
        <v>26</v>
      </c>
      <c r="D27" s="15">
        <v>28500</v>
      </c>
      <c r="E27" s="15"/>
      <c r="F27" s="15"/>
      <c r="G27" s="15">
        <v>2850</v>
      </c>
      <c r="H27" s="15">
        <v>0</v>
      </c>
      <c r="I27" s="15">
        <v>0</v>
      </c>
      <c r="J27" s="15">
        <v>0</v>
      </c>
      <c r="K27" s="45">
        <f t="shared" si="1"/>
        <v>25650</v>
      </c>
    </row>
    <row r="28" spans="1:11" ht="11.25">
      <c r="A28" s="48" t="s">
        <v>107</v>
      </c>
      <c r="B28" s="28" t="s">
        <v>17</v>
      </c>
      <c r="C28" s="29" t="s">
        <v>27</v>
      </c>
      <c r="D28" s="15">
        <v>95000</v>
      </c>
      <c r="E28" s="15"/>
      <c r="F28" s="15">
        <v>20000</v>
      </c>
      <c r="G28" s="15">
        <v>47759.75</v>
      </c>
      <c r="H28" s="15">
        <v>0</v>
      </c>
      <c r="I28" s="15">
        <v>8920</v>
      </c>
      <c r="J28" s="15">
        <v>1860</v>
      </c>
      <c r="K28" s="45">
        <f t="shared" si="1"/>
        <v>18320.25</v>
      </c>
    </row>
    <row r="29" spans="1:11" ht="11.25">
      <c r="A29" s="46" t="s">
        <v>107</v>
      </c>
      <c r="B29" s="25" t="s">
        <v>25</v>
      </c>
      <c r="C29" s="26" t="s">
        <v>31</v>
      </c>
      <c r="D29" s="17">
        <v>380000</v>
      </c>
      <c r="E29" s="17"/>
      <c r="F29" s="17">
        <v>331000</v>
      </c>
      <c r="G29" s="17">
        <v>38000</v>
      </c>
      <c r="H29" s="17">
        <v>0</v>
      </c>
      <c r="I29" s="17">
        <v>0</v>
      </c>
      <c r="J29" s="17">
        <v>0</v>
      </c>
      <c r="K29" s="47">
        <f t="shared" si="1"/>
        <v>11000</v>
      </c>
    </row>
    <row r="30" spans="1:11" ht="11.25">
      <c r="A30" s="48" t="s">
        <v>107</v>
      </c>
      <c r="B30" s="28" t="s">
        <v>18</v>
      </c>
      <c r="C30" s="29" t="s">
        <v>28</v>
      </c>
      <c r="D30" s="15">
        <v>285000</v>
      </c>
      <c r="E30" s="15">
        <v>150000</v>
      </c>
      <c r="F30" s="15"/>
      <c r="G30" s="15">
        <v>0</v>
      </c>
      <c r="H30" s="15">
        <v>6131.75</v>
      </c>
      <c r="I30" s="15">
        <v>251668.25</v>
      </c>
      <c r="J30" s="15">
        <v>66889.5</v>
      </c>
      <c r="K30" s="45">
        <f t="shared" si="1"/>
        <v>177200</v>
      </c>
    </row>
    <row r="31" spans="1:11" ht="11.25">
      <c r="A31" s="46" t="s">
        <v>107</v>
      </c>
      <c r="B31" s="25" t="s">
        <v>19</v>
      </c>
      <c r="C31" s="26" t="s">
        <v>29</v>
      </c>
      <c r="D31" s="17">
        <v>38760</v>
      </c>
      <c r="E31" s="17"/>
      <c r="F31" s="17">
        <v>20000</v>
      </c>
      <c r="G31" s="17">
        <v>9135.75</v>
      </c>
      <c r="H31" s="17">
        <v>0</v>
      </c>
      <c r="I31" s="17">
        <v>1784</v>
      </c>
      <c r="J31" s="17">
        <v>372</v>
      </c>
      <c r="K31" s="47">
        <f t="shared" si="1"/>
        <v>7840.25</v>
      </c>
    </row>
    <row r="32" spans="1:11" ht="11.25">
      <c r="A32" s="48" t="s">
        <v>107</v>
      </c>
      <c r="B32" s="28" t="s">
        <v>20</v>
      </c>
      <c r="C32" s="29" t="s">
        <v>30</v>
      </c>
      <c r="D32" s="15">
        <v>28500</v>
      </c>
      <c r="E32" s="15"/>
      <c r="F32" s="15"/>
      <c r="G32" s="15">
        <v>2850</v>
      </c>
      <c r="H32" s="15">
        <v>0</v>
      </c>
      <c r="I32" s="15">
        <v>0</v>
      </c>
      <c r="J32" s="15">
        <v>0</v>
      </c>
      <c r="K32" s="45">
        <f t="shared" si="1"/>
        <v>25650</v>
      </c>
    </row>
    <row r="33" spans="1:11" ht="11.25">
      <c r="A33" s="48" t="s">
        <v>110</v>
      </c>
      <c r="B33" s="28" t="s">
        <v>25</v>
      </c>
      <c r="C33" s="29" t="s">
        <v>57</v>
      </c>
      <c r="D33" s="15">
        <v>9500</v>
      </c>
      <c r="E33" s="15"/>
      <c r="F33" s="15"/>
      <c r="G33" s="15">
        <v>950</v>
      </c>
      <c r="H33" s="15">
        <v>0</v>
      </c>
      <c r="I33" s="15">
        <v>0</v>
      </c>
      <c r="J33" s="15">
        <v>0</v>
      </c>
      <c r="K33" s="45">
        <f t="shared" si="1"/>
        <v>8550</v>
      </c>
    </row>
    <row r="34" spans="1:11" ht="11.25">
      <c r="A34" s="46" t="s">
        <v>110</v>
      </c>
      <c r="B34" s="25" t="s">
        <v>18</v>
      </c>
      <c r="C34" s="26" t="s">
        <v>58</v>
      </c>
      <c r="D34" s="17">
        <v>76000</v>
      </c>
      <c r="E34" s="17"/>
      <c r="F34" s="17"/>
      <c r="G34" s="17">
        <v>7600</v>
      </c>
      <c r="H34" s="17">
        <v>0</v>
      </c>
      <c r="I34" s="17">
        <v>0</v>
      </c>
      <c r="J34" s="17">
        <v>0</v>
      </c>
      <c r="K34" s="47">
        <f t="shared" si="1"/>
        <v>68400</v>
      </c>
    </row>
    <row r="35" spans="1:11" ht="11.25">
      <c r="A35" s="46" t="s">
        <v>32</v>
      </c>
      <c r="B35" s="25" t="s">
        <v>33</v>
      </c>
      <c r="C35" s="26" t="s">
        <v>37</v>
      </c>
      <c r="D35" s="17">
        <v>11330918</v>
      </c>
      <c r="E35" s="17"/>
      <c r="F35" s="17"/>
      <c r="G35" s="17">
        <v>0</v>
      </c>
      <c r="H35" s="17">
        <v>0</v>
      </c>
      <c r="I35" s="17">
        <v>5066451.08</v>
      </c>
      <c r="J35" s="17">
        <v>5066451.08</v>
      </c>
      <c r="K35" s="47">
        <f t="shared" si="1"/>
        <v>6264466.92</v>
      </c>
    </row>
    <row r="36" spans="1:11" ht="11.25">
      <c r="A36" s="48" t="s">
        <v>32</v>
      </c>
      <c r="B36" s="28" t="s">
        <v>34</v>
      </c>
      <c r="C36" s="29" t="s">
        <v>38</v>
      </c>
      <c r="D36" s="15">
        <v>4750</v>
      </c>
      <c r="E36" s="15"/>
      <c r="F36" s="15">
        <v>0</v>
      </c>
      <c r="G36" s="15">
        <v>475</v>
      </c>
      <c r="H36" s="15">
        <v>0</v>
      </c>
      <c r="I36" s="15">
        <v>0</v>
      </c>
      <c r="J36" s="15">
        <v>0</v>
      </c>
      <c r="K36" s="45">
        <f t="shared" si="1"/>
        <v>4275</v>
      </c>
    </row>
    <row r="37" spans="1:11" ht="11.25">
      <c r="A37" s="46" t="s">
        <v>32</v>
      </c>
      <c r="B37" s="25" t="s">
        <v>15</v>
      </c>
      <c r="C37" s="26" t="s">
        <v>39</v>
      </c>
      <c r="D37" s="17">
        <v>285000</v>
      </c>
      <c r="E37" s="17"/>
      <c r="F37" s="17">
        <v>0</v>
      </c>
      <c r="G37" s="17">
        <v>0</v>
      </c>
      <c r="H37" s="17">
        <v>76270.4</v>
      </c>
      <c r="I37" s="17">
        <v>131287.67</v>
      </c>
      <c r="J37" s="17">
        <v>31356.07</v>
      </c>
      <c r="K37" s="47">
        <f t="shared" si="1"/>
        <v>77441.93</v>
      </c>
    </row>
    <row r="38" spans="1:11" ht="11.25">
      <c r="A38" s="48" t="s">
        <v>32</v>
      </c>
      <c r="B38" s="28" t="s">
        <v>24</v>
      </c>
      <c r="C38" s="29" t="s">
        <v>40</v>
      </c>
      <c r="D38" s="15">
        <v>9500</v>
      </c>
      <c r="E38" s="15"/>
      <c r="F38" s="15">
        <v>0</v>
      </c>
      <c r="G38" s="15">
        <v>950</v>
      </c>
      <c r="H38" s="15">
        <v>0</v>
      </c>
      <c r="I38" s="15">
        <v>2300</v>
      </c>
      <c r="J38" s="15">
        <v>2300</v>
      </c>
      <c r="K38" s="45">
        <f t="shared" si="1"/>
        <v>6250</v>
      </c>
    </row>
    <row r="39" spans="1:11" ht="11.25">
      <c r="A39" s="46" t="s">
        <v>32</v>
      </c>
      <c r="B39" s="25" t="s">
        <v>17</v>
      </c>
      <c r="C39" s="26" t="s">
        <v>41</v>
      </c>
      <c r="D39" s="17">
        <v>950</v>
      </c>
      <c r="E39" s="17"/>
      <c r="F39" s="17">
        <v>0</v>
      </c>
      <c r="G39" s="17">
        <v>95</v>
      </c>
      <c r="H39" s="17">
        <v>0</v>
      </c>
      <c r="I39" s="17">
        <v>0</v>
      </c>
      <c r="J39" s="17">
        <v>0</v>
      </c>
      <c r="K39" s="47">
        <f t="shared" si="1"/>
        <v>855</v>
      </c>
    </row>
    <row r="40" spans="1:11" ht="11.25">
      <c r="A40" s="48" t="s">
        <v>32</v>
      </c>
      <c r="B40" s="28" t="s">
        <v>25</v>
      </c>
      <c r="C40" s="29" t="s">
        <v>42</v>
      </c>
      <c r="D40" s="15">
        <v>4749</v>
      </c>
      <c r="E40" s="15"/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45">
        <f t="shared" si="1"/>
        <v>4749</v>
      </c>
    </row>
    <row r="41" spans="1:11" ht="11.25">
      <c r="A41" s="46" t="s">
        <v>32</v>
      </c>
      <c r="B41" s="25" t="s">
        <v>18</v>
      </c>
      <c r="C41" s="26" t="s">
        <v>43</v>
      </c>
      <c r="D41" s="17">
        <v>1425000</v>
      </c>
      <c r="E41" s="17">
        <v>251000</v>
      </c>
      <c r="F41" s="17">
        <v>0</v>
      </c>
      <c r="G41" s="17">
        <v>0</v>
      </c>
      <c r="H41" s="17">
        <v>13053.24</v>
      </c>
      <c r="I41" s="17">
        <v>1409698.54</v>
      </c>
      <c r="J41" s="17">
        <v>444006.48</v>
      </c>
      <c r="K41" s="47">
        <f t="shared" si="1"/>
        <v>253248.21999999997</v>
      </c>
    </row>
    <row r="42" spans="1:11" ht="11.25">
      <c r="A42" s="48" t="s">
        <v>32</v>
      </c>
      <c r="B42" s="28" t="s">
        <v>35</v>
      </c>
      <c r="C42" s="29" t="s">
        <v>44</v>
      </c>
      <c r="D42" s="15">
        <v>1150949</v>
      </c>
      <c r="E42" s="15"/>
      <c r="F42" s="15"/>
      <c r="G42" s="15">
        <v>0</v>
      </c>
      <c r="H42" s="15">
        <v>0</v>
      </c>
      <c r="I42" s="15">
        <v>476679.6</v>
      </c>
      <c r="J42" s="15">
        <v>476679.6</v>
      </c>
      <c r="K42" s="45">
        <f t="shared" si="1"/>
        <v>674269.4</v>
      </c>
    </row>
    <row r="43" spans="1:11" ht="11.25">
      <c r="A43" s="46" t="s">
        <v>32</v>
      </c>
      <c r="B43" s="25" t="s">
        <v>19</v>
      </c>
      <c r="C43" s="26" t="s">
        <v>45</v>
      </c>
      <c r="D43" s="17">
        <v>950</v>
      </c>
      <c r="E43" s="17">
        <v>3905</v>
      </c>
      <c r="F43" s="17"/>
      <c r="G43" s="17">
        <v>0</v>
      </c>
      <c r="H43" s="17">
        <v>0</v>
      </c>
      <c r="I43" s="17">
        <v>3370.76</v>
      </c>
      <c r="J43" s="17">
        <v>1208.9</v>
      </c>
      <c r="K43" s="47">
        <f t="shared" si="1"/>
        <v>1484.2399999999998</v>
      </c>
    </row>
    <row r="44" spans="1:11" ht="11.25">
      <c r="A44" s="48" t="s">
        <v>32</v>
      </c>
      <c r="B44" s="28" t="s">
        <v>36</v>
      </c>
      <c r="C44" s="29" t="s">
        <v>46</v>
      </c>
      <c r="D44" s="15">
        <v>297127</v>
      </c>
      <c r="E44" s="15"/>
      <c r="F44" s="15"/>
      <c r="G44" s="15">
        <v>0</v>
      </c>
      <c r="H44" s="15">
        <v>0</v>
      </c>
      <c r="I44" s="15">
        <v>124693.29</v>
      </c>
      <c r="J44" s="15">
        <v>124693.29</v>
      </c>
      <c r="K44" s="45">
        <f t="shared" si="1"/>
        <v>172433.71000000002</v>
      </c>
    </row>
    <row r="45" spans="1:11" ht="11.25">
      <c r="A45" s="46" t="s">
        <v>32</v>
      </c>
      <c r="B45" s="25" t="s">
        <v>20</v>
      </c>
      <c r="C45" s="26" t="s">
        <v>47</v>
      </c>
      <c r="D45" s="17">
        <v>47500</v>
      </c>
      <c r="E45" s="17"/>
      <c r="F45" s="17">
        <v>0</v>
      </c>
      <c r="G45" s="17">
        <v>4750</v>
      </c>
      <c r="H45" s="17">
        <v>0</v>
      </c>
      <c r="I45" s="17">
        <v>1580</v>
      </c>
      <c r="J45" s="17">
        <v>0</v>
      </c>
      <c r="K45" s="47">
        <f t="shared" si="1"/>
        <v>41170</v>
      </c>
    </row>
    <row r="46" spans="1:11" ht="11.25">
      <c r="A46" s="48" t="s">
        <v>108</v>
      </c>
      <c r="B46" s="28" t="s">
        <v>15</v>
      </c>
      <c r="C46" s="29" t="s">
        <v>48</v>
      </c>
      <c r="D46" s="15">
        <v>47500</v>
      </c>
      <c r="E46" s="15">
        <v>10000</v>
      </c>
      <c r="F46" s="15"/>
      <c r="G46" s="15">
        <v>0</v>
      </c>
      <c r="H46" s="15">
        <v>3199.7</v>
      </c>
      <c r="I46" s="15">
        <v>37496.13</v>
      </c>
      <c r="J46" s="15">
        <v>22934.37</v>
      </c>
      <c r="K46" s="45">
        <f t="shared" si="1"/>
        <v>16804.170000000006</v>
      </c>
    </row>
    <row r="47" spans="1:11" ht="11.25">
      <c r="A47" s="46" t="s">
        <v>108</v>
      </c>
      <c r="B47" s="25" t="s">
        <v>18</v>
      </c>
      <c r="C47" s="26" t="s">
        <v>49</v>
      </c>
      <c r="D47" s="17">
        <v>2850</v>
      </c>
      <c r="E47" s="17"/>
      <c r="F47" s="17"/>
      <c r="G47" s="17">
        <v>285</v>
      </c>
      <c r="H47" s="17">
        <v>0</v>
      </c>
      <c r="I47" s="17">
        <v>0</v>
      </c>
      <c r="J47" s="17">
        <v>0</v>
      </c>
      <c r="K47" s="47">
        <f t="shared" si="1"/>
        <v>2565</v>
      </c>
    </row>
    <row r="48" spans="1:11" ht="11.25">
      <c r="A48" s="48" t="s">
        <v>108</v>
      </c>
      <c r="B48" s="28" t="s">
        <v>20</v>
      </c>
      <c r="C48" s="29" t="s">
        <v>50</v>
      </c>
      <c r="D48" s="15">
        <v>19000</v>
      </c>
      <c r="E48" s="15"/>
      <c r="F48" s="15"/>
      <c r="G48" s="15">
        <v>1900</v>
      </c>
      <c r="H48" s="15">
        <v>0</v>
      </c>
      <c r="I48" s="15">
        <v>15513</v>
      </c>
      <c r="J48" s="15">
        <v>15513</v>
      </c>
      <c r="K48" s="45">
        <f t="shared" si="1"/>
        <v>1587</v>
      </c>
    </row>
    <row r="49" spans="1:11" ht="11.25">
      <c r="A49" s="48" t="s">
        <v>51</v>
      </c>
      <c r="B49" s="28" t="s">
        <v>74</v>
      </c>
      <c r="C49" s="29" t="s">
        <v>69</v>
      </c>
      <c r="D49" s="15">
        <v>50000</v>
      </c>
      <c r="E49" s="15"/>
      <c r="F49" s="15"/>
      <c r="G49" s="15">
        <v>10000</v>
      </c>
      <c r="H49" s="15">
        <v>0</v>
      </c>
      <c r="I49" s="15">
        <v>0</v>
      </c>
      <c r="J49" s="15">
        <v>0</v>
      </c>
      <c r="K49" s="45">
        <f t="shared" si="1"/>
        <v>40000</v>
      </c>
    </row>
    <row r="50" spans="1:11" ht="11.25">
      <c r="A50" s="46" t="s">
        <v>51</v>
      </c>
      <c r="B50" s="25" t="s">
        <v>75</v>
      </c>
      <c r="C50" s="26" t="s">
        <v>53</v>
      </c>
      <c r="D50" s="17">
        <v>350000</v>
      </c>
      <c r="E50" s="17"/>
      <c r="F50" s="17"/>
      <c r="G50" s="17">
        <v>70000</v>
      </c>
      <c r="H50" s="17">
        <v>0</v>
      </c>
      <c r="I50" s="17">
        <v>235800</v>
      </c>
      <c r="J50" s="17">
        <v>0</v>
      </c>
      <c r="K50" s="47">
        <f t="shared" si="1"/>
        <v>44200</v>
      </c>
    </row>
    <row r="51" spans="1:11" ht="12" thickBot="1">
      <c r="A51" s="58" t="s">
        <v>51</v>
      </c>
      <c r="B51" s="59" t="s">
        <v>52</v>
      </c>
      <c r="C51" s="60" t="s">
        <v>54</v>
      </c>
      <c r="D51" s="61">
        <v>300000</v>
      </c>
      <c r="E51" s="61"/>
      <c r="F51" s="61"/>
      <c r="G51" s="61">
        <v>60000</v>
      </c>
      <c r="H51" s="61">
        <v>0</v>
      </c>
      <c r="I51" s="61">
        <v>0</v>
      </c>
      <c r="J51" s="61">
        <v>0</v>
      </c>
      <c r="K51" s="62">
        <f t="shared" si="1"/>
        <v>240000</v>
      </c>
    </row>
    <row r="52" spans="1:11" ht="11.25">
      <c r="A52" s="46" t="s">
        <v>109</v>
      </c>
      <c r="B52" s="25" t="s">
        <v>75</v>
      </c>
      <c r="C52" s="26" t="s">
        <v>55</v>
      </c>
      <c r="D52" s="17">
        <v>52353</v>
      </c>
      <c r="E52" s="17"/>
      <c r="F52" s="17"/>
      <c r="G52" s="17">
        <v>10470.6</v>
      </c>
      <c r="H52" s="17">
        <v>0</v>
      </c>
      <c r="I52" s="17">
        <v>0</v>
      </c>
      <c r="J52" s="17">
        <v>0</v>
      </c>
      <c r="K52" s="47">
        <f t="shared" si="1"/>
        <v>41882.4</v>
      </c>
    </row>
    <row r="53" spans="1:11" ht="11.25">
      <c r="A53" s="48" t="s">
        <v>109</v>
      </c>
      <c r="B53" s="28" t="s">
        <v>52</v>
      </c>
      <c r="C53" s="29" t="s">
        <v>56</v>
      </c>
      <c r="D53" s="15">
        <v>100000</v>
      </c>
      <c r="E53" s="15"/>
      <c r="F53" s="15">
        <v>51841.85</v>
      </c>
      <c r="G53" s="15">
        <v>20000</v>
      </c>
      <c r="H53" s="15">
        <v>0</v>
      </c>
      <c r="I53" s="15">
        <v>0</v>
      </c>
      <c r="J53" s="15">
        <v>0</v>
      </c>
      <c r="K53" s="45">
        <f t="shared" si="1"/>
        <v>28158.15</v>
      </c>
    </row>
    <row r="54" spans="1:11" ht="11.25">
      <c r="A54" s="48" t="s">
        <v>86</v>
      </c>
      <c r="B54" s="28" t="s">
        <v>75</v>
      </c>
      <c r="C54" s="29" t="s">
        <v>88</v>
      </c>
      <c r="D54" s="15">
        <v>50000</v>
      </c>
      <c r="E54" s="15"/>
      <c r="F54" s="15"/>
      <c r="G54" s="15">
        <v>10000</v>
      </c>
      <c r="H54" s="15">
        <v>0</v>
      </c>
      <c r="I54" s="15">
        <v>0</v>
      </c>
      <c r="J54" s="15">
        <v>0</v>
      </c>
      <c r="K54" s="45">
        <f t="shared" si="1"/>
        <v>40000</v>
      </c>
    </row>
    <row r="55" spans="1:11" ht="11.25">
      <c r="A55" s="50" t="s">
        <v>150</v>
      </c>
      <c r="B55" s="25" t="s">
        <v>52</v>
      </c>
      <c r="C55" s="26" t="s">
        <v>89</v>
      </c>
      <c r="D55" s="17">
        <v>100000</v>
      </c>
      <c r="E55" s="17"/>
      <c r="F55" s="17"/>
      <c r="G55" s="17">
        <v>20000</v>
      </c>
      <c r="H55" s="17">
        <v>0</v>
      </c>
      <c r="I55" s="17">
        <v>0</v>
      </c>
      <c r="J55" s="17">
        <v>0</v>
      </c>
      <c r="K55" s="47">
        <f t="shared" si="1"/>
        <v>80000</v>
      </c>
    </row>
    <row r="56" spans="1:11" ht="11.25">
      <c r="A56" s="48" t="s">
        <v>90</v>
      </c>
      <c r="B56" s="28" t="s">
        <v>18</v>
      </c>
      <c r="C56" s="29" t="s">
        <v>91</v>
      </c>
      <c r="D56" s="15">
        <v>943948</v>
      </c>
      <c r="E56" s="15"/>
      <c r="F56" s="15">
        <v>16180.5</v>
      </c>
      <c r="G56" s="15">
        <v>0</v>
      </c>
      <c r="H56" s="15">
        <v>0</v>
      </c>
      <c r="I56" s="15">
        <v>260108</v>
      </c>
      <c r="J56" s="15">
        <v>13172.4</v>
      </c>
      <c r="K56" s="45">
        <f t="shared" si="1"/>
        <v>667659.5</v>
      </c>
    </row>
    <row r="57" spans="1:11" ht="11.25">
      <c r="A57" s="50" t="s">
        <v>90</v>
      </c>
      <c r="B57" s="33" t="s">
        <v>19</v>
      </c>
      <c r="C57" s="26" t="s">
        <v>93</v>
      </c>
      <c r="D57" s="17">
        <v>4750</v>
      </c>
      <c r="E57" s="17"/>
      <c r="F57" s="17">
        <v>0</v>
      </c>
      <c r="G57" s="17">
        <v>475</v>
      </c>
      <c r="H57" s="17">
        <v>0</v>
      </c>
      <c r="I57" s="17">
        <v>0</v>
      </c>
      <c r="J57" s="17">
        <v>0</v>
      </c>
      <c r="K57" s="47">
        <f t="shared" si="1"/>
        <v>4275</v>
      </c>
    </row>
    <row r="58" spans="1:11" ht="11.25">
      <c r="A58" s="48" t="s">
        <v>59</v>
      </c>
      <c r="B58" s="28" t="s">
        <v>15</v>
      </c>
      <c r="C58" s="29" t="s">
        <v>60</v>
      </c>
      <c r="D58" s="15">
        <v>285000</v>
      </c>
      <c r="E58" s="15"/>
      <c r="F58" s="15">
        <v>0</v>
      </c>
      <c r="G58" s="15">
        <v>0</v>
      </c>
      <c r="H58" s="15">
        <v>132587.79</v>
      </c>
      <c r="I58" s="15">
        <v>95239.12</v>
      </c>
      <c r="J58" s="15">
        <v>57183.12</v>
      </c>
      <c r="K58" s="45">
        <f t="shared" si="1"/>
        <v>57173.09</v>
      </c>
    </row>
    <row r="59" spans="1:11" ht="11.25">
      <c r="A59" s="46" t="s">
        <v>59</v>
      </c>
      <c r="B59" s="25" t="s">
        <v>18</v>
      </c>
      <c r="C59" s="26" t="s">
        <v>61</v>
      </c>
      <c r="D59" s="17">
        <v>1425000</v>
      </c>
      <c r="E59" s="17"/>
      <c r="F59" s="17">
        <v>0</v>
      </c>
      <c r="G59" s="17">
        <v>0</v>
      </c>
      <c r="H59" s="17">
        <v>281585.5</v>
      </c>
      <c r="I59" s="17">
        <v>914439.91</v>
      </c>
      <c r="J59" s="17">
        <v>497447.59</v>
      </c>
      <c r="K59" s="47">
        <f t="shared" si="1"/>
        <v>228974.58999999997</v>
      </c>
    </row>
    <row r="60" spans="1:11" ht="11.25">
      <c r="A60" s="48" t="s">
        <v>59</v>
      </c>
      <c r="B60" s="28" t="s">
        <v>19</v>
      </c>
      <c r="C60" s="29" t="s">
        <v>62</v>
      </c>
      <c r="D60" s="15">
        <v>950</v>
      </c>
      <c r="E60" s="15"/>
      <c r="F60" s="15">
        <v>0</v>
      </c>
      <c r="G60" s="15">
        <v>95</v>
      </c>
      <c r="H60" s="15">
        <v>0</v>
      </c>
      <c r="I60" s="15">
        <v>0</v>
      </c>
      <c r="J60" s="15">
        <v>0</v>
      </c>
      <c r="K60" s="45">
        <f t="shared" si="1"/>
        <v>855</v>
      </c>
    </row>
    <row r="61" spans="1:11" ht="11.25">
      <c r="A61" s="48" t="s">
        <v>59</v>
      </c>
      <c r="B61" s="28" t="s">
        <v>141</v>
      </c>
      <c r="C61" s="29" t="s">
        <v>140</v>
      </c>
      <c r="D61" s="15">
        <v>0</v>
      </c>
      <c r="E61" s="15">
        <v>21841.85</v>
      </c>
      <c r="F61" s="15"/>
      <c r="G61" s="15">
        <v>0</v>
      </c>
      <c r="H61" s="15">
        <v>0</v>
      </c>
      <c r="I61" s="15">
        <v>21807.66</v>
      </c>
      <c r="J61" s="15">
        <v>21807.66</v>
      </c>
      <c r="K61" s="45">
        <f>SUM(D61+E61-F61-G61-H61-I61)</f>
        <v>34.18999999999869</v>
      </c>
    </row>
    <row r="62" spans="1:11" ht="11.25">
      <c r="A62" s="46" t="s">
        <v>59</v>
      </c>
      <c r="B62" s="25" t="s">
        <v>20</v>
      </c>
      <c r="C62" s="26" t="s">
        <v>63</v>
      </c>
      <c r="D62" s="17">
        <v>47500</v>
      </c>
      <c r="E62" s="17"/>
      <c r="F62" s="17">
        <v>0</v>
      </c>
      <c r="G62" s="17">
        <v>4750</v>
      </c>
      <c r="H62" s="17">
        <v>0</v>
      </c>
      <c r="I62" s="17">
        <v>0</v>
      </c>
      <c r="J62" s="17">
        <v>0</v>
      </c>
      <c r="K62" s="47">
        <f aca="true" t="shared" si="2" ref="K62:K74">D62+E62-F62-G62-H62-I62</f>
        <v>42750</v>
      </c>
    </row>
    <row r="63" spans="1:11" ht="11.25">
      <c r="A63" s="48" t="s">
        <v>94</v>
      </c>
      <c r="B63" s="28" t="s">
        <v>18</v>
      </c>
      <c r="C63" s="29" t="s">
        <v>95</v>
      </c>
      <c r="D63" s="15">
        <v>1425000</v>
      </c>
      <c r="E63" s="15"/>
      <c r="F63" s="15">
        <v>0</v>
      </c>
      <c r="G63" s="15">
        <v>0</v>
      </c>
      <c r="H63" s="15">
        <v>0.01</v>
      </c>
      <c r="I63" s="15">
        <v>1070214.02</v>
      </c>
      <c r="J63" s="15">
        <v>611053.95</v>
      </c>
      <c r="K63" s="45">
        <f t="shared" si="2"/>
        <v>354785.97</v>
      </c>
    </row>
    <row r="64" spans="1:11" ht="11.25">
      <c r="A64" s="50" t="s">
        <v>96</v>
      </c>
      <c r="B64" s="33" t="s">
        <v>75</v>
      </c>
      <c r="C64" s="26" t="s">
        <v>98</v>
      </c>
      <c r="D64" s="17">
        <v>61652</v>
      </c>
      <c r="E64" s="17"/>
      <c r="F64" s="17"/>
      <c r="G64" s="17">
        <v>12330.4</v>
      </c>
      <c r="H64" s="17">
        <v>0</v>
      </c>
      <c r="I64" s="17">
        <v>0</v>
      </c>
      <c r="J64" s="17">
        <v>0</v>
      </c>
      <c r="K64" s="47">
        <f t="shared" si="2"/>
        <v>49321.6</v>
      </c>
    </row>
    <row r="65" spans="1:11" ht="11.25">
      <c r="A65" s="51" t="s">
        <v>96</v>
      </c>
      <c r="B65" s="35" t="s">
        <v>52</v>
      </c>
      <c r="C65" s="29" t="s">
        <v>100</v>
      </c>
      <c r="D65" s="15">
        <v>700000</v>
      </c>
      <c r="E65" s="15"/>
      <c r="F65" s="15">
        <v>341000</v>
      </c>
      <c r="G65" s="15">
        <v>340000</v>
      </c>
      <c r="H65" s="15">
        <v>0</v>
      </c>
      <c r="I65" s="15">
        <v>0</v>
      </c>
      <c r="J65" s="15">
        <v>0</v>
      </c>
      <c r="K65" s="45">
        <f t="shared" si="2"/>
        <v>19000</v>
      </c>
    </row>
    <row r="66" spans="1:11" ht="11.25">
      <c r="A66" s="51" t="s">
        <v>151</v>
      </c>
      <c r="B66" s="35" t="s">
        <v>18</v>
      </c>
      <c r="C66" s="29" t="s">
        <v>114</v>
      </c>
      <c r="D66" s="15">
        <v>1850000</v>
      </c>
      <c r="E66" s="15"/>
      <c r="F66" s="15">
        <v>0</v>
      </c>
      <c r="G66" s="15">
        <v>0</v>
      </c>
      <c r="H66" s="15">
        <v>0</v>
      </c>
      <c r="I66" s="15">
        <v>1780569.19</v>
      </c>
      <c r="J66" s="15">
        <v>776388.41</v>
      </c>
      <c r="K66" s="45">
        <f t="shared" si="2"/>
        <v>69430.81000000006</v>
      </c>
    </row>
    <row r="67" spans="1:11" ht="11.25">
      <c r="A67" s="46" t="s">
        <v>111</v>
      </c>
      <c r="B67" s="25" t="s">
        <v>15</v>
      </c>
      <c r="C67" s="26" t="s">
        <v>76</v>
      </c>
      <c r="D67" s="17">
        <v>7125</v>
      </c>
      <c r="E67" s="17"/>
      <c r="F67" s="17"/>
      <c r="G67" s="17">
        <v>712.5</v>
      </c>
      <c r="H67" s="17">
        <v>0</v>
      </c>
      <c r="I67" s="17">
        <v>0</v>
      </c>
      <c r="J67" s="17">
        <v>0</v>
      </c>
      <c r="K67" s="47">
        <f t="shared" si="2"/>
        <v>6412.5</v>
      </c>
    </row>
    <row r="68" spans="1:11" ht="11.25">
      <c r="A68" s="46" t="s">
        <v>111</v>
      </c>
      <c r="B68" s="25" t="s">
        <v>25</v>
      </c>
      <c r="C68" s="26" t="s">
        <v>77</v>
      </c>
      <c r="D68" s="17">
        <v>33250</v>
      </c>
      <c r="E68" s="17"/>
      <c r="F68" s="17"/>
      <c r="G68" s="17">
        <v>3325</v>
      </c>
      <c r="H68" s="17">
        <v>0</v>
      </c>
      <c r="I68" s="17">
        <v>0</v>
      </c>
      <c r="J68" s="17">
        <v>0</v>
      </c>
      <c r="K68" s="47">
        <f t="shared" si="2"/>
        <v>29925</v>
      </c>
    </row>
    <row r="69" spans="1:11" ht="11.25">
      <c r="A69" s="48" t="s">
        <v>111</v>
      </c>
      <c r="B69" s="28" t="s">
        <v>18</v>
      </c>
      <c r="C69" s="29" t="s">
        <v>65</v>
      </c>
      <c r="D69" s="15">
        <v>320720</v>
      </c>
      <c r="E69" s="15"/>
      <c r="F69" s="15"/>
      <c r="G69" s="15">
        <v>32072</v>
      </c>
      <c r="H69" s="15">
        <v>117866.04</v>
      </c>
      <c r="I69" s="15">
        <v>14083.99</v>
      </c>
      <c r="J69" s="15">
        <v>8427.35</v>
      </c>
      <c r="K69" s="45">
        <f t="shared" si="2"/>
        <v>156697.97000000003</v>
      </c>
    </row>
    <row r="70" spans="1:11" ht="11.25">
      <c r="A70" s="46" t="s">
        <v>111</v>
      </c>
      <c r="B70" s="33" t="s">
        <v>20</v>
      </c>
      <c r="C70" s="26" t="s">
        <v>112</v>
      </c>
      <c r="D70" s="17">
        <v>37535</v>
      </c>
      <c r="E70" s="17"/>
      <c r="F70" s="17"/>
      <c r="G70" s="17">
        <v>3753.5</v>
      </c>
      <c r="H70" s="17">
        <v>0</v>
      </c>
      <c r="I70" s="17">
        <v>0</v>
      </c>
      <c r="J70" s="17">
        <v>0</v>
      </c>
      <c r="K70" s="47">
        <f t="shared" si="2"/>
        <v>33781.5</v>
      </c>
    </row>
    <row r="71" spans="1:11" ht="11.25">
      <c r="A71" s="46" t="s">
        <v>64</v>
      </c>
      <c r="B71" s="25" t="s">
        <v>15</v>
      </c>
      <c r="C71" s="26" t="s">
        <v>66</v>
      </c>
      <c r="D71" s="17">
        <v>90250</v>
      </c>
      <c r="E71" s="17"/>
      <c r="F71" s="17"/>
      <c r="G71" s="17">
        <v>9025</v>
      </c>
      <c r="H71" s="17">
        <v>0</v>
      </c>
      <c r="I71" s="17">
        <v>10721.58</v>
      </c>
      <c r="J71" s="17">
        <v>0</v>
      </c>
      <c r="K71" s="47">
        <f t="shared" si="2"/>
        <v>70503.42</v>
      </c>
    </row>
    <row r="72" spans="1:11" ht="11.25">
      <c r="A72" s="46" t="s">
        <v>64</v>
      </c>
      <c r="B72" s="25" t="s">
        <v>25</v>
      </c>
      <c r="C72" s="26" t="s">
        <v>67</v>
      </c>
      <c r="D72" s="17">
        <v>332500</v>
      </c>
      <c r="E72" s="17"/>
      <c r="F72" s="17">
        <v>228555</v>
      </c>
      <c r="G72" s="17">
        <v>55195</v>
      </c>
      <c r="H72" s="17">
        <v>0</v>
      </c>
      <c r="I72" s="17">
        <v>48139.46</v>
      </c>
      <c r="J72" s="17">
        <v>48139.43</v>
      </c>
      <c r="K72" s="47">
        <f t="shared" si="2"/>
        <v>610.5400000000009</v>
      </c>
    </row>
    <row r="73" spans="1:11" ht="11.25">
      <c r="A73" s="48" t="s">
        <v>64</v>
      </c>
      <c r="B73" s="28" t="s">
        <v>18</v>
      </c>
      <c r="C73" s="29" t="s">
        <v>68</v>
      </c>
      <c r="D73" s="15">
        <v>219450</v>
      </c>
      <c r="E73" s="15">
        <v>228555</v>
      </c>
      <c r="F73" s="15"/>
      <c r="G73" s="15">
        <v>0</v>
      </c>
      <c r="H73" s="15">
        <v>0</v>
      </c>
      <c r="I73" s="15">
        <v>440944.74</v>
      </c>
      <c r="J73" s="15">
        <v>81766.69</v>
      </c>
      <c r="K73" s="45">
        <f t="shared" si="2"/>
        <v>7060.260000000009</v>
      </c>
    </row>
    <row r="74" spans="1:11" ht="12" thickBot="1">
      <c r="A74" s="52" t="s">
        <v>64</v>
      </c>
      <c r="B74" s="37" t="s">
        <v>20</v>
      </c>
      <c r="C74" s="38" t="s">
        <v>78</v>
      </c>
      <c r="D74" s="17">
        <v>15200</v>
      </c>
      <c r="E74" s="17"/>
      <c r="F74" s="17"/>
      <c r="G74" s="17">
        <v>1520</v>
      </c>
      <c r="H74" s="17">
        <v>0</v>
      </c>
      <c r="I74" s="17">
        <v>0</v>
      </c>
      <c r="J74" s="17">
        <v>0</v>
      </c>
      <c r="K74" s="47">
        <f t="shared" si="2"/>
        <v>13680</v>
      </c>
    </row>
    <row r="75" spans="1:11" ht="11.25">
      <c r="A75" s="53"/>
      <c r="B75" s="54"/>
      <c r="C75" s="55" t="s">
        <v>8</v>
      </c>
      <c r="D75" s="56">
        <f aca="true" t="shared" si="3" ref="D75:I75">SUM(D5:D74)</f>
        <v>25429817</v>
      </c>
      <c r="E75" s="56">
        <f t="shared" si="3"/>
        <v>881985.34</v>
      </c>
      <c r="F75" s="56">
        <f t="shared" si="3"/>
        <v>1222985.3399999999</v>
      </c>
      <c r="G75" s="56">
        <f t="shared" si="3"/>
        <v>984317.39</v>
      </c>
      <c r="H75" s="56">
        <f t="shared" si="3"/>
        <v>630694.43</v>
      </c>
      <c r="I75" s="56">
        <f t="shared" si="3"/>
        <v>12660363.87</v>
      </c>
      <c r="J75" s="56">
        <f>SUM(J7:J74)</f>
        <v>8450129.540000001</v>
      </c>
      <c r="K75" s="57">
        <f>SUM(K7:K74)</f>
        <v>10813441.31</v>
      </c>
    </row>
    <row r="76" spans="3:11" ht="12.75">
      <c r="C76" s="5"/>
      <c r="K76"/>
    </row>
    <row r="77" ht="12.75">
      <c r="K77"/>
    </row>
    <row r="78" ht="12.75">
      <c r="K78"/>
    </row>
  </sheetData>
  <sheetProtection/>
  <mergeCells count="5">
    <mergeCell ref="A6:B6"/>
    <mergeCell ref="A1:K1"/>
    <mergeCell ref="A4:K4"/>
    <mergeCell ref="C3:K3"/>
    <mergeCell ref="C2:K2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3" r:id="rId1"/>
  <rowBreaks count="1" manualBreakCount="1">
    <brk id="5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C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G71" sqref="G71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123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0</v>
      </c>
      <c r="I8" s="17">
        <v>70689.5</v>
      </c>
      <c r="J8" s="39">
        <f t="shared" si="0"/>
        <v>6260.5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30518.4</v>
      </c>
      <c r="I9" s="15">
        <v>7100</v>
      </c>
      <c r="J9" s="16">
        <f t="shared" si="0"/>
        <v>343.59999999999854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0</v>
      </c>
      <c r="I10" s="17">
        <v>14137.9</v>
      </c>
      <c r="J10" s="39">
        <f t="shared" si="0"/>
        <v>482.60000000000036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0</v>
      </c>
      <c r="J12" s="39">
        <f t="shared" si="0"/>
        <v>8550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7100</v>
      </c>
      <c r="J15" s="39">
        <f t="shared" si="0"/>
        <v>41940.770000000004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3000</v>
      </c>
      <c r="I16" s="15">
        <v>6000</v>
      </c>
      <c r="J16" s="16">
        <f t="shared" si="0"/>
        <v>25200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42881.99</v>
      </c>
      <c r="H20" s="18">
        <v>0</v>
      </c>
      <c r="I20" s="18">
        <v>0</v>
      </c>
      <c r="J20" s="39">
        <f t="shared" si="0"/>
        <v>0.010000000002037268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171526</v>
      </c>
      <c r="H21" s="15">
        <v>0</v>
      </c>
      <c r="I21" s="15">
        <v>0</v>
      </c>
      <c r="J21" s="16">
        <f t="shared" si="0"/>
        <v>0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28587.99</v>
      </c>
      <c r="H22" s="18">
        <v>0</v>
      </c>
      <c r="I22" s="18">
        <v>0</v>
      </c>
      <c r="J22" s="39">
        <f t="shared" si="0"/>
        <v>0.00999999999839929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114351</v>
      </c>
      <c r="H23" s="15">
        <v>0</v>
      </c>
      <c r="I23" s="15">
        <v>0</v>
      </c>
      <c r="J23" s="16">
        <f t="shared" si="0"/>
        <v>0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0</v>
      </c>
      <c r="I24" s="15">
        <v>0</v>
      </c>
      <c r="J24" s="16">
        <f t="shared" si="0"/>
        <v>25650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0</v>
      </c>
      <c r="J25" s="16">
        <f t="shared" si="0"/>
        <v>85500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0</v>
      </c>
      <c r="I27" s="15">
        <v>247284.26</v>
      </c>
      <c r="J27" s="16">
        <f t="shared" si="0"/>
        <v>9215.73999999999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0</v>
      </c>
      <c r="J28" s="39">
        <f t="shared" si="0"/>
        <v>34884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855164.13</v>
      </c>
      <c r="J32" s="39">
        <f t="shared" si="0"/>
        <v>10475753.87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/>
      <c r="G33" s="15">
        <v>475</v>
      </c>
      <c r="H33" s="15">
        <v>0</v>
      </c>
      <c r="I33" s="15">
        <v>0</v>
      </c>
      <c r="J33" s="16">
        <f t="shared" si="0"/>
        <v>4275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/>
      <c r="G34" s="17">
        <v>28500</v>
      </c>
      <c r="H34" s="17">
        <v>0</v>
      </c>
      <c r="I34" s="17">
        <v>89366.16</v>
      </c>
      <c r="J34" s="39">
        <f t="shared" si="0"/>
        <v>167133.84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/>
      <c r="G35" s="15">
        <v>950</v>
      </c>
      <c r="H35" s="15">
        <v>0</v>
      </c>
      <c r="I35" s="15">
        <v>2300</v>
      </c>
      <c r="J35" s="16">
        <f t="shared" si="0"/>
        <v>6250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/>
      <c r="G36" s="17">
        <v>95</v>
      </c>
      <c r="H36" s="17">
        <v>0</v>
      </c>
      <c r="I36" s="17">
        <v>0</v>
      </c>
      <c r="J36" s="39">
        <f t="shared" si="0"/>
        <v>855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/>
      <c r="G37" s="15">
        <v>474.9</v>
      </c>
      <c r="H37" s="15">
        <v>0</v>
      </c>
      <c r="I37" s="15">
        <v>0</v>
      </c>
      <c r="J37" s="16">
        <f t="shared" si="0"/>
        <v>4274.1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220008</v>
      </c>
      <c r="I38" s="17">
        <v>1020607.36</v>
      </c>
      <c r="J38" s="39">
        <f t="shared" si="0"/>
        <v>41884.640000000014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140387.33</v>
      </c>
      <c r="J39" s="39">
        <f aca="true" t="shared" si="1" ref="J39:J70">D39+E39-F39-G39-H39-I39</f>
        <v>1010561.67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t="shared" si="1"/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37595.77</v>
      </c>
      <c r="J41" s="16">
        <f t="shared" si="1"/>
        <v>259531.23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/>
      <c r="G42" s="17">
        <v>4750</v>
      </c>
      <c r="H42" s="17">
        <v>0</v>
      </c>
      <c r="I42" s="17">
        <v>0</v>
      </c>
      <c r="J42" s="39">
        <f t="shared" si="1"/>
        <v>42750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0</v>
      </c>
      <c r="I43" s="15">
        <v>6511</v>
      </c>
      <c r="J43" s="16">
        <f t="shared" si="1"/>
        <v>36239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0</v>
      </c>
      <c r="I45" s="15">
        <v>0</v>
      </c>
      <c r="J45" s="16">
        <f t="shared" si="1"/>
        <v>17100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0</v>
      </c>
      <c r="I47" s="17">
        <v>0</v>
      </c>
      <c r="J47" s="39">
        <f t="shared" si="1"/>
        <v>280000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/>
      <c r="G53" s="15">
        <v>94394.8</v>
      </c>
      <c r="H53" s="15">
        <v>0</v>
      </c>
      <c r="I53" s="15">
        <v>0</v>
      </c>
      <c r="J53" s="16">
        <f t="shared" si="1"/>
        <v>849553.2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/>
      <c r="G54" s="17">
        <v>475</v>
      </c>
      <c r="H54" s="17">
        <v>0</v>
      </c>
      <c r="I54" s="17">
        <v>0</v>
      </c>
      <c r="J54" s="39">
        <f t="shared" si="1"/>
        <v>4275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/>
      <c r="G55" s="15">
        <v>28500</v>
      </c>
      <c r="H55" s="15">
        <v>0</v>
      </c>
      <c r="I55" s="15">
        <v>21056</v>
      </c>
      <c r="J55" s="16">
        <f t="shared" si="1"/>
        <v>235444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/>
      <c r="G56" s="17">
        <v>142500</v>
      </c>
      <c r="H56" s="17">
        <v>89026.67</v>
      </c>
      <c r="I56" s="17">
        <v>564910.55</v>
      </c>
      <c r="J56" s="39">
        <f t="shared" si="1"/>
        <v>628562.78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/>
      <c r="G57" s="15">
        <v>95</v>
      </c>
      <c r="H57" s="15">
        <v>0</v>
      </c>
      <c r="I57" s="15">
        <v>0</v>
      </c>
      <c r="J57" s="16">
        <f t="shared" si="1"/>
        <v>855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/>
      <c r="G58" s="17">
        <v>4750</v>
      </c>
      <c r="H58" s="17">
        <v>0</v>
      </c>
      <c r="I58" s="17">
        <v>0</v>
      </c>
      <c r="J58" s="39">
        <f t="shared" si="1"/>
        <v>42750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/>
      <c r="G59" s="17">
        <v>142500</v>
      </c>
      <c r="H59" s="17">
        <v>0</v>
      </c>
      <c r="I59" s="17">
        <v>618264.03</v>
      </c>
      <c r="J59" s="39">
        <f t="shared" si="1"/>
        <v>664235.97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/>
      <c r="G61" s="17">
        <v>140000</v>
      </c>
      <c r="H61" s="17">
        <v>0</v>
      </c>
      <c r="I61" s="17">
        <v>0</v>
      </c>
      <c r="J61" s="39">
        <f t="shared" si="1"/>
        <v>560000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/>
      <c r="G62" s="17">
        <v>185000</v>
      </c>
      <c r="H62" s="17">
        <v>0</v>
      </c>
      <c r="I62" s="17">
        <v>826096.25</v>
      </c>
      <c r="J62" s="39">
        <f t="shared" si="1"/>
        <v>838903.75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t="shared" si="1"/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0</v>
      </c>
      <c r="I65" s="17">
        <v>4700</v>
      </c>
      <c r="J65" s="39">
        <f t="shared" si="1"/>
        <v>283948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 t="shared" si="1"/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9025</v>
      </c>
      <c r="H67" s="17">
        <v>0</v>
      </c>
      <c r="I67" s="17">
        <v>0</v>
      </c>
      <c r="J67" s="39">
        <f t="shared" si="1"/>
        <v>81225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33250</v>
      </c>
      <c r="H68" s="17">
        <v>0.14</v>
      </c>
      <c r="I68" s="17">
        <v>48139.46</v>
      </c>
      <c r="J68" s="39">
        <f t="shared" si="1"/>
        <v>251110.4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21945</v>
      </c>
      <c r="H69" s="15">
        <v>117000</v>
      </c>
      <c r="I69" s="15">
        <v>0</v>
      </c>
      <c r="J69" s="16">
        <f t="shared" si="1"/>
        <v>80505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</v>
      </c>
      <c r="H70" s="17">
        <v>0</v>
      </c>
      <c r="I70" s="17">
        <v>0</v>
      </c>
      <c r="J70" s="39">
        <f t="shared" si="1"/>
        <v>13680</v>
      </c>
    </row>
    <row r="71" spans="1:10" ht="12" thickBot="1">
      <c r="A71" s="11"/>
      <c r="B71" s="19"/>
      <c r="C71" s="12" t="s">
        <v>8</v>
      </c>
      <c r="D71" s="13">
        <f aca="true" t="shared" si="2" ref="D71:I71">SUM(D5:D70)</f>
        <v>25429817</v>
      </c>
      <c r="E71" s="13">
        <f t="shared" si="2"/>
        <v>0</v>
      </c>
      <c r="F71" s="13">
        <f t="shared" si="2"/>
        <v>0</v>
      </c>
      <c r="G71" s="13">
        <f t="shared" si="2"/>
        <v>1763095.08</v>
      </c>
      <c r="H71" s="13">
        <f t="shared" si="2"/>
        <v>468994.44</v>
      </c>
      <c r="I71" s="13">
        <f t="shared" si="2"/>
        <v>4588264.7</v>
      </c>
      <c r="J71" s="40">
        <f>SUM(J7:J70)</f>
        <v>18609462.779999997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D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H17" sqref="H17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124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0</v>
      </c>
      <c r="I8" s="17">
        <v>70689.5</v>
      </c>
      <c r="J8" s="39">
        <f t="shared" si="0"/>
        <v>6260.5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30518.4</v>
      </c>
      <c r="I9" s="15">
        <v>7100</v>
      </c>
      <c r="J9" s="16">
        <f t="shared" si="0"/>
        <v>343.59999999999854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0</v>
      </c>
      <c r="I10" s="17">
        <v>14137.9</v>
      </c>
      <c r="J10" s="39">
        <f t="shared" si="0"/>
        <v>482.60000000000036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0</v>
      </c>
      <c r="J12" s="39">
        <f t="shared" si="0"/>
        <v>8550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7100</v>
      </c>
      <c r="J15" s="39">
        <f t="shared" si="0"/>
        <v>41940.770000000004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9000</v>
      </c>
      <c r="J16" s="16">
        <f t="shared" si="0"/>
        <v>25200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42881.99</v>
      </c>
      <c r="H20" s="18">
        <v>0</v>
      </c>
      <c r="I20" s="18">
        <v>0</v>
      </c>
      <c r="J20" s="39">
        <f t="shared" si="0"/>
        <v>0.010000000002037268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171526</v>
      </c>
      <c r="H21" s="15">
        <v>0</v>
      </c>
      <c r="I21" s="15">
        <v>0</v>
      </c>
      <c r="J21" s="16">
        <f t="shared" si="0"/>
        <v>0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28587.99</v>
      </c>
      <c r="H22" s="18">
        <v>0</v>
      </c>
      <c r="I22" s="18">
        <v>0</v>
      </c>
      <c r="J22" s="39">
        <f t="shared" si="0"/>
        <v>0.00999999999839929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114351</v>
      </c>
      <c r="H23" s="15">
        <v>0</v>
      </c>
      <c r="I23" s="15">
        <v>0</v>
      </c>
      <c r="J23" s="16">
        <f t="shared" si="0"/>
        <v>0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0</v>
      </c>
      <c r="I24" s="15">
        <v>0</v>
      </c>
      <c r="J24" s="16">
        <f t="shared" si="0"/>
        <v>25650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0</v>
      </c>
      <c r="J25" s="16">
        <f t="shared" si="0"/>
        <v>85500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0</v>
      </c>
      <c r="I27" s="15">
        <v>247284.26</v>
      </c>
      <c r="J27" s="16">
        <f t="shared" si="0"/>
        <v>9215.73999999999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0</v>
      </c>
      <c r="J28" s="39">
        <f t="shared" si="0"/>
        <v>34884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855164.13</v>
      </c>
      <c r="J32" s="39">
        <f t="shared" si="0"/>
        <v>10475753.87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/>
      <c r="G33" s="15">
        <v>475</v>
      </c>
      <c r="H33" s="15">
        <v>0</v>
      </c>
      <c r="I33" s="15">
        <v>0</v>
      </c>
      <c r="J33" s="16">
        <f t="shared" si="0"/>
        <v>4275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/>
      <c r="G34" s="17">
        <v>28500</v>
      </c>
      <c r="H34" s="17">
        <v>0</v>
      </c>
      <c r="I34" s="17">
        <v>89366.16</v>
      </c>
      <c r="J34" s="39">
        <f t="shared" si="0"/>
        <v>167133.84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/>
      <c r="G35" s="15">
        <v>950</v>
      </c>
      <c r="H35" s="15">
        <v>0</v>
      </c>
      <c r="I35" s="15">
        <v>2300</v>
      </c>
      <c r="J35" s="16">
        <f t="shared" si="0"/>
        <v>6250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/>
      <c r="G36" s="17">
        <v>95</v>
      </c>
      <c r="H36" s="17">
        <v>0</v>
      </c>
      <c r="I36" s="17">
        <v>0</v>
      </c>
      <c r="J36" s="39">
        <f t="shared" si="0"/>
        <v>855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/>
      <c r="G37" s="15">
        <v>474.9</v>
      </c>
      <c r="H37" s="15">
        <v>0</v>
      </c>
      <c r="I37" s="15">
        <v>0</v>
      </c>
      <c r="J37" s="16">
        <f t="shared" si="0"/>
        <v>4274.1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10267.04</v>
      </c>
      <c r="I38" s="17">
        <v>1230348.32</v>
      </c>
      <c r="J38" s="39">
        <f t="shared" si="0"/>
        <v>41884.6399999999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140387.33</v>
      </c>
      <c r="J39" s="39">
        <f aca="true" t="shared" si="1" ref="J39:J70">D39+E39-F39-G39-H39-I39</f>
        <v>1010561.67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t="shared" si="1"/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37595.77</v>
      </c>
      <c r="J41" s="16">
        <f t="shared" si="1"/>
        <v>259531.23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/>
      <c r="G42" s="17">
        <v>4750</v>
      </c>
      <c r="H42" s="17">
        <v>0</v>
      </c>
      <c r="I42" s="17">
        <v>0</v>
      </c>
      <c r="J42" s="39">
        <f t="shared" si="1"/>
        <v>42750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0</v>
      </c>
      <c r="I43" s="15">
        <v>6511</v>
      </c>
      <c r="J43" s="16">
        <f t="shared" si="1"/>
        <v>36239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0</v>
      </c>
      <c r="I45" s="15">
        <v>0</v>
      </c>
      <c r="J45" s="16">
        <f t="shared" si="1"/>
        <v>17100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280000</v>
      </c>
      <c r="I47" s="17">
        <v>0</v>
      </c>
      <c r="J47" s="39">
        <f t="shared" si="1"/>
        <v>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/>
      <c r="G53" s="15">
        <v>94394.8</v>
      </c>
      <c r="H53" s="15">
        <v>0</v>
      </c>
      <c r="I53" s="15">
        <v>0</v>
      </c>
      <c r="J53" s="16">
        <f t="shared" si="1"/>
        <v>849553.2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/>
      <c r="G54" s="17">
        <v>475</v>
      </c>
      <c r="H54" s="17">
        <v>0</v>
      </c>
      <c r="I54" s="17">
        <v>0</v>
      </c>
      <c r="J54" s="39">
        <f t="shared" si="1"/>
        <v>4275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/>
      <c r="G55" s="15">
        <v>28500</v>
      </c>
      <c r="H55" s="15">
        <v>0</v>
      </c>
      <c r="I55" s="15">
        <v>21056</v>
      </c>
      <c r="J55" s="16">
        <f t="shared" si="1"/>
        <v>235444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/>
      <c r="G56" s="17">
        <v>142500</v>
      </c>
      <c r="H56" s="17">
        <v>89026.67</v>
      </c>
      <c r="I56" s="17">
        <v>564910.55</v>
      </c>
      <c r="J56" s="39">
        <f t="shared" si="1"/>
        <v>628562.78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/>
      <c r="G57" s="15">
        <v>95</v>
      </c>
      <c r="H57" s="15">
        <v>0</v>
      </c>
      <c r="I57" s="15">
        <v>0</v>
      </c>
      <c r="J57" s="16">
        <f t="shared" si="1"/>
        <v>855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/>
      <c r="G58" s="17">
        <v>4750</v>
      </c>
      <c r="H58" s="17">
        <v>0</v>
      </c>
      <c r="I58" s="17">
        <v>0</v>
      </c>
      <c r="J58" s="39">
        <f t="shared" si="1"/>
        <v>42750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/>
      <c r="G59" s="17">
        <v>142500</v>
      </c>
      <c r="H59" s="17">
        <v>0</v>
      </c>
      <c r="I59" s="17">
        <v>618264.03</v>
      </c>
      <c r="J59" s="39">
        <f t="shared" si="1"/>
        <v>664235.97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/>
      <c r="G61" s="17">
        <v>140000</v>
      </c>
      <c r="H61" s="17">
        <v>0</v>
      </c>
      <c r="I61" s="17">
        <v>0</v>
      </c>
      <c r="J61" s="39">
        <f t="shared" si="1"/>
        <v>560000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/>
      <c r="G62" s="17">
        <v>185000</v>
      </c>
      <c r="H62" s="17">
        <v>0</v>
      </c>
      <c r="I62" s="17">
        <v>826096.25</v>
      </c>
      <c r="J62" s="39">
        <f t="shared" si="1"/>
        <v>838903.75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t="shared" si="1"/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0</v>
      </c>
      <c r="I65" s="17">
        <v>4700</v>
      </c>
      <c r="J65" s="39">
        <f t="shared" si="1"/>
        <v>283948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 t="shared" si="1"/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9025</v>
      </c>
      <c r="H67" s="17">
        <v>0</v>
      </c>
      <c r="I67" s="17">
        <v>0</v>
      </c>
      <c r="J67" s="39">
        <f t="shared" si="1"/>
        <v>81225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33250</v>
      </c>
      <c r="H68" s="17">
        <v>0.14</v>
      </c>
      <c r="I68" s="17">
        <v>48139.46</v>
      </c>
      <c r="J68" s="39">
        <f t="shared" si="1"/>
        <v>251110.4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21945</v>
      </c>
      <c r="H69" s="15">
        <v>0</v>
      </c>
      <c r="I69" s="15">
        <v>117000</v>
      </c>
      <c r="J69" s="16">
        <f t="shared" si="1"/>
        <v>80505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</v>
      </c>
      <c r="H70" s="17">
        <v>0</v>
      </c>
      <c r="I70" s="17">
        <v>0</v>
      </c>
      <c r="J70" s="39">
        <f t="shared" si="1"/>
        <v>13680</v>
      </c>
    </row>
    <row r="71" spans="1:10" ht="12" thickBot="1">
      <c r="A71" s="11"/>
      <c r="B71" s="19"/>
      <c r="C71" s="12" t="s">
        <v>8</v>
      </c>
      <c r="D71" s="13">
        <f aca="true" t="shared" si="2" ref="D71:I71">SUM(D5:D70)</f>
        <v>25429817</v>
      </c>
      <c r="E71" s="13">
        <f t="shared" si="2"/>
        <v>0</v>
      </c>
      <c r="F71" s="13">
        <f t="shared" si="2"/>
        <v>0</v>
      </c>
      <c r="G71" s="13">
        <f t="shared" si="2"/>
        <v>1763095.08</v>
      </c>
      <c r="H71" s="13">
        <f t="shared" si="2"/>
        <v>419253.48</v>
      </c>
      <c r="I71" s="13">
        <f t="shared" si="2"/>
        <v>4918005.66</v>
      </c>
      <c r="J71" s="40">
        <f>SUM(J7:J70)</f>
        <v>18329462.779999997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D5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I71" sqref="I71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125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0</v>
      </c>
      <c r="I8" s="17">
        <v>70689.5</v>
      </c>
      <c r="J8" s="39">
        <f t="shared" si="0"/>
        <v>6260.5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30518.4</v>
      </c>
      <c r="I9" s="15">
        <v>7100</v>
      </c>
      <c r="J9" s="16">
        <f t="shared" si="0"/>
        <v>343.59999999999854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0</v>
      </c>
      <c r="I10" s="17">
        <v>14137.9</v>
      </c>
      <c r="J10" s="39">
        <f t="shared" si="0"/>
        <v>482.60000000000036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0</v>
      </c>
      <c r="J12" s="39">
        <f t="shared" si="0"/>
        <v>8550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7100</v>
      </c>
      <c r="J15" s="39">
        <f t="shared" si="0"/>
        <v>41940.770000000004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9000</v>
      </c>
      <c r="J16" s="16">
        <f t="shared" si="0"/>
        <v>25200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42881.99</v>
      </c>
      <c r="H20" s="18">
        <v>0</v>
      </c>
      <c r="I20" s="18">
        <v>0</v>
      </c>
      <c r="J20" s="39">
        <f t="shared" si="0"/>
        <v>0.010000000002037268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171526</v>
      </c>
      <c r="H21" s="15">
        <v>0</v>
      </c>
      <c r="I21" s="15">
        <v>0</v>
      </c>
      <c r="J21" s="16">
        <f t="shared" si="0"/>
        <v>0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28587.99</v>
      </c>
      <c r="H22" s="18">
        <v>0</v>
      </c>
      <c r="I22" s="18">
        <v>0</v>
      </c>
      <c r="J22" s="39">
        <f t="shared" si="0"/>
        <v>0.00999999999839929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114351</v>
      </c>
      <c r="H23" s="15">
        <v>0</v>
      </c>
      <c r="I23" s="15">
        <v>0</v>
      </c>
      <c r="J23" s="16">
        <f t="shared" si="0"/>
        <v>0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0</v>
      </c>
      <c r="I24" s="15">
        <v>0</v>
      </c>
      <c r="J24" s="16">
        <f t="shared" si="0"/>
        <v>25650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1860</v>
      </c>
      <c r="J25" s="16">
        <f t="shared" si="0"/>
        <v>83640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0</v>
      </c>
      <c r="I27" s="15">
        <v>247284.26</v>
      </c>
      <c r="J27" s="16">
        <f t="shared" si="0"/>
        <v>9215.73999999999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372</v>
      </c>
      <c r="J28" s="39">
        <f t="shared" si="0"/>
        <v>34512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1710844.01</v>
      </c>
      <c r="J32" s="39">
        <f t="shared" si="0"/>
        <v>9620073.99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/>
      <c r="G33" s="15">
        <v>475</v>
      </c>
      <c r="H33" s="15">
        <v>0</v>
      </c>
      <c r="I33" s="15">
        <v>0</v>
      </c>
      <c r="J33" s="16">
        <f t="shared" si="0"/>
        <v>4275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/>
      <c r="G34" s="17">
        <v>28500</v>
      </c>
      <c r="H34" s="17">
        <v>10000</v>
      </c>
      <c r="I34" s="17">
        <v>93923.76</v>
      </c>
      <c r="J34" s="39">
        <f t="shared" si="0"/>
        <v>152576.24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/>
      <c r="G35" s="15">
        <v>950</v>
      </c>
      <c r="H35" s="15">
        <v>0</v>
      </c>
      <c r="I35" s="15">
        <v>2300</v>
      </c>
      <c r="J35" s="16">
        <f t="shared" si="0"/>
        <v>6250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/>
      <c r="G36" s="17">
        <v>95</v>
      </c>
      <c r="H36" s="17">
        <v>0</v>
      </c>
      <c r="I36" s="17">
        <v>0</v>
      </c>
      <c r="J36" s="39">
        <f t="shared" si="0"/>
        <v>855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/>
      <c r="G37" s="15">
        <v>474.9</v>
      </c>
      <c r="H37" s="15">
        <v>0</v>
      </c>
      <c r="I37" s="15">
        <v>0</v>
      </c>
      <c r="J37" s="16">
        <f t="shared" si="0"/>
        <v>4274.1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15267.04</v>
      </c>
      <c r="I38" s="17">
        <v>1232348.32</v>
      </c>
      <c r="J38" s="39">
        <f t="shared" si="0"/>
        <v>34884.6399999999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140387.33</v>
      </c>
      <c r="J39" s="39">
        <f aca="true" t="shared" si="1" ref="J39:J70">D39+E39-F39-G39-H39-I39</f>
        <v>1010561.67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t="shared" si="1"/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37595.77</v>
      </c>
      <c r="J41" s="16">
        <f t="shared" si="1"/>
        <v>259531.23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/>
      <c r="G42" s="17">
        <v>4750</v>
      </c>
      <c r="H42" s="17">
        <v>0</v>
      </c>
      <c r="I42" s="17">
        <v>0</v>
      </c>
      <c r="J42" s="39">
        <f t="shared" si="1"/>
        <v>42750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0</v>
      </c>
      <c r="I43" s="15">
        <v>6511</v>
      </c>
      <c r="J43" s="16">
        <f t="shared" si="1"/>
        <v>36239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0</v>
      </c>
      <c r="I45" s="15">
        <v>0</v>
      </c>
      <c r="J45" s="16">
        <f t="shared" si="1"/>
        <v>17100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280000</v>
      </c>
      <c r="I47" s="17">
        <v>0</v>
      </c>
      <c r="J47" s="39">
        <f t="shared" si="1"/>
        <v>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/>
      <c r="G53" s="15">
        <v>94394.8</v>
      </c>
      <c r="H53" s="15">
        <v>0</v>
      </c>
      <c r="I53" s="15">
        <v>0</v>
      </c>
      <c r="J53" s="16">
        <f t="shared" si="1"/>
        <v>849553.2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/>
      <c r="G54" s="17">
        <v>475</v>
      </c>
      <c r="H54" s="17">
        <v>0</v>
      </c>
      <c r="I54" s="17">
        <v>0</v>
      </c>
      <c r="J54" s="39">
        <f t="shared" si="1"/>
        <v>4275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/>
      <c r="G55" s="15">
        <v>28500</v>
      </c>
      <c r="H55" s="15">
        <v>39836</v>
      </c>
      <c r="I55" s="15">
        <v>21056</v>
      </c>
      <c r="J55" s="16">
        <f t="shared" si="1"/>
        <v>195608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/>
      <c r="G56" s="17">
        <v>142500</v>
      </c>
      <c r="H56" s="17">
        <v>89026.67</v>
      </c>
      <c r="I56" s="17">
        <v>564910.55</v>
      </c>
      <c r="J56" s="39">
        <f t="shared" si="1"/>
        <v>628562.78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/>
      <c r="G57" s="15">
        <v>95</v>
      </c>
      <c r="H57" s="15">
        <v>0</v>
      </c>
      <c r="I57" s="15">
        <v>0</v>
      </c>
      <c r="J57" s="16">
        <f t="shared" si="1"/>
        <v>855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/>
      <c r="G58" s="17">
        <v>4750</v>
      </c>
      <c r="H58" s="17">
        <v>0</v>
      </c>
      <c r="I58" s="17">
        <v>0</v>
      </c>
      <c r="J58" s="39">
        <f t="shared" si="1"/>
        <v>42750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/>
      <c r="G59" s="17">
        <v>142500</v>
      </c>
      <c r="H59" s="17">
        <v>0</v>
      </c>
      <c r="I59" s="17">
        <v>618264.03</v>
      </c>
      <c r="J59" s="39">
        <f t="shared" si="1"/>
        <v>664235.97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/>
      <c r="G61" s="17">
        <v>140000</v>
      </c>
      <c r="H61" s="17">
        <v>0</v>
      </c>
      <c r="I61" s="17">
        <v>0</v>
      </c>
      <c r="J61" s="39">
        <f t="shared" si="1"/>
        <v>560000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/>
      <c r="G62" s="17">
        <v>185000</v>
      </c>
      <c r="H62" s="17">
        <v>0</v>
      </c>
      <c r="I62" s="17">
        <v>826096.25</v>
      </c>
      <c r="J62" s="39">
        <f t="shared" si="1"/>
        <v>838903.75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t="shared" si="1"/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200</v>
      </c>
      <c r="I65" s="17">
        <v>4700</v>
      </c>
      <c r="J65" s="39">
        <f t="shared" si="1"/>
        <v>283748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 t="shared" si="1"/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9025</v>
      </c>
      <c r="H67" s="17">
        <v>0</v>
      </c>
      <c r="I67" s="17">
        <v>0</v>
      </c>
      <c r="J67" s="39">
        <f t="shared" si="1"/>
        <v>81225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33250</v>
      </c>
      <c r="H68" s="17">
        <v>0.14</v>
      </c>
      <c r="I68" s="17">
        <v>48139.46</v>
      </c>
      <c r="J68" s="39">
        <f t="shared" si="1"/>
        <v>251110.4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21945</v>
      </c>
      <c r="H69" s="15">
        <v>0</v>
      </c>
      <c r="I69" s="15">
        <v>117000</v>
      </c>
      <c r="J69" s="16">
        <f t="shared" si="1"/>
        <v>80505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</v>
      </c>
      <c r="H70" s="17">
        <v>0</v>
      </c>
      <c r="I70" s="17">
        <v>0</v>
      </c>
      <c r="J70" s="39">
        <f t="shared" si="1"/>
        <v>13680</v>
      </c>
    </row>
    <row r="71" spans="1:10" ht="12" thickBot="1">
      <c r="A71" s="11"/>
      <c r="B71" s="19"/>
      <c r="C71" s="12" t="s">
        <v>8</v>
      </c>
      <c r="D71" s="13">
        <f aca="true" t="shared" si="2" ref="D71:I71">SUM(D5:D70)</f>
        <v>25429817</v>
      </c>
      <c r="E71" s="13">
        <f t="shared" si="2"/>
        <v>0</v>
      </c>
      <c r="F71" s="13">
        <f t="shared" si="2"/>
        <v>0</v>
      </c>
      <c r="G71" s="13">
        <f t="shared" si="2"/>
        <v>1763095.08</v>
      </c>
      <c r="H71" s="13">
        <f t="shared" si="2"/>
        <v>474289.48</v>
      </c>
      <c r="I71" s="13">
        <f t="shared" si="2"/>
        <v>5782475.140000001</v>
      </c>
      <c r="J71" s="40">
        <f>SUM(J7:J70)</f>
        <v>17409957.299999997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C56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G61" sqref="G61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126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6260.5</v>
      </c>
      <c r="I8" s="17">
        <v>70689.5</v>
      </c>
      <c r="J8" s="39">
        <f t="shared" si="0"/>
        <v>0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30518.4</v>
      </c>
      <c r="I9" s="15">
        <v>7100</v>
      </c>
      <c r="J9" s="16">
        <f t="shared" si="0"/>
        <v>343.59999999999854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482.6</v>
      </c>
      <c r="I10" s="17">
        <v>14137.9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0</v>
      </c>
      <c r="J12" s="39">
        <f t="shared" si="0"/>
        <v>8550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7100</v>
      </c>
      <c r="J15" s="39">
        <f t="shared" si="0"/>
        <v>41940.770000000004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9000</v>
      </c>
      <c r="J16" s="16">
        <f t="shared" si="0"/>
        <v>25200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42881.99</v>
      </c>
      <c r="H20" s="18">
        <v>0</v>
      </c>
      <c r="I20" s="18">
        <v>0</v>
      </c>
      <c r="J20" s="39">
        <f t="shared" si="0"/>
        <v>0.010000000002037268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171526</v>
      </c>
      <c r="H21" s="15">
        <v>0</v>
      </c>
      <c r="I21" s="15">
        <v>0</v>
      </c>
      <c r="J21" s="16">
        <f t="shared" si="0"/>
        <v>0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28587.99</v>
      </c>
      <c r="H22" s="18">
        <v>0</v>
      </c>
      <c r="I22" s="18">
        <v>0</v>
      </c>
      <c r="J22" s="39">
        <f t="shared" si="0"/>
        <v>0.00999999999839929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114351</v>
      </c>
      <c r="H23" s="15">
        <v>0</v>
      </c>
      <c r="I23" s="15">
        <v>0</v>
      </c>
      <c r="J23" s="16">
        <f t="shared" si="0"/>
        <v>0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0</v>
      </c>
      <c r="I24" s="15">
        <v>0</v>
      </c>
      <c r="J24" s="16">
        <f t="shared" si="0"/>
        <v>25650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1860</v>
      </c>
      <c r="J25" s="16">
        <f t="shared" si="0"/>
        <v>83640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0</v>
      </c>
      <c r="I27" s="15">
        <v>247284.26</v>
      </c>
      <c r="J27" s="16">
        <f t="shared" si="0"/>
        <v>9215.73999999999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372</v>
      </c>
      <c r="J28" s="39">
        <f t="shared" si="0"/>
        <v>34512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1710844.01</v>
      </c>
      <c r="J32" s="39">
        <f t="shared" si="0"/>
        <v>9620073.99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/>
      <c r="G33" s="15">
        <v>475</v>
      </c>
      <c r="H33" s="15">
        <v>0</v>
      </c>
      <c r="I33" s="15">
        <v>0</v>
      </c>
      <c r="J33" s="16">
        <f t="shared" si="0"/>
        <v>4275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/>
      <c r="G34" s="17">
        <v>28500</v>
      </c>
      <c r="H34" s="17">
        <v>975</v>
      </c>
      <c r="I34" s="17">
        <v>103923.76</v>
      </c>
      <c r="J34" s="39">
        <f t="shared" si="0"/>
        <v>151601.24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/>
      <c r="G35" s="15">
        <v>950</v>
      </c>
      <c r="H35" s="15">
        <v>0</v>
      </c>
      <c r="I35" s="15">
        <v>2300</v>
      </c>
      <c r="J35" s="16">
        <f t="shared" si="0"/>
        <v>6250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/>
      <c r="G36" s="17">
        <v>95</v>
      </c>
      <c r="H36" s="17">
        <v>0</v>
      </c>
      <c r="I36" s="17">
        <v>0</v>
      </c>
      <c r="J36" s="39">
        <f t="shared" si="0"/>
        <v>855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/>
      <c r="G37" s="15">
        <v>474.9</v>
      </c>
      <c r="H37" s="15">
        <v>0</v>
      </c>
      <c r="I37" s="15">
        <v>0</v>
      </c>
      <c r="J37" s="16">
        <f t="shared" si="0"/>
        <v>4274.1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10267.04</v>
      </c>
      <c r="I38" s="17">
        <v>1237348.32</v>
      </c>
      <c r="J38" s="39">
        <f t="shared" si="0"/>
        <v>34884.6399999999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140387.33</v>
      </c>
      <c r="J39" s="39">
        <f aca="true" t="shared" si="1" ref="J39:J70">D39+E39-F39-G39-H39-I39</f>
        <v>1010561.67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t="shared" si="1"/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37595.77</v>
      </c>
      <c r="J41" s="16">
        <f t="shared" si="1"/>
        <v>259531.23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/>
      <c r="G42" s="17">
        <v>4750</v>
      </c>
      <c r="H42" s="17">
        <v>0</v>
      </c>
      <c r="I42" s="17">
        <v>0</v>
      </c>
      <c r="J42" s="39">
        <f t="shared" si="1"/>
        <v>42750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0</v>
      </c>
      <c r="I43" s="15">
        <v>6511</v>
      </c>
      <c r="J43" s="16">
        <f t="shared" si="1"/>
        <v>36239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0</v>
      </c>
      <c r="I45" s="15">
        <v>0</v>
      </c>
      <c r="J45" s="16">
        <f t="shared" si="1"/>
        <v>17100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280000</v>
      </c>
      <c r="I47" s="17">
        <v>0</v>
      </c>
      <c r="J47" s="39">
        <f t="shared" si="1"/>
        <v>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/>
      <c r="G53" s="15">
        <v>94394.8</v>
      </c>
      <c r="H53" s="15">
        <v>0</v>
      </c>
      <c r="I53" s="15">
        <v>0</v>
      </c>
      <c r="J53" s="16">
        <f t="shared" si="1"/>
        <v>849553.2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/>
      <c r="G54" s="17">
        <v>475</v>
      </c>
      <c r="H54" s="17">
        <v>0</v>
      </c>
      <c r="I54" s="17">
        <v>0</v>
      </c>
      <c r="J54" s="39">
        <f t="shared" si="1"/>
        <v>4275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/>
      <c r="G55" s="15">
        <v>28500</v>
      </c>
      <c r="H55" s="15">
        <v>30563.4</v>
      </c>
      <c r="I55" s="15">
        <v>30826</v>
      </c>
      <c r="J55" s="16">
        <f t="shared" si="1"/>
        <v>195110.6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/>
      <c r="G56" s="17">
        <v>142500</v>
      </c>
      <c r="H56" s="17">
        <v>17466.67</v>
      </c>
      <c r="I56" s="17">
        <v>636470.55</v>
      </c>
      <c r="J56" s="39">
        <f t="shared" si="1"/>
        <v>628562.78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/>
      <c r="G57" s="15">
        <v>95</v>
      </c>
      <c r="H57" s="15">
        <v>0</v>
      </c>
      <c r="I57" s="15">
        <v>0</v>
      </c>
      <c r="J57" s="16">
        <f t="shared" si="1"/>
        <v>855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/>
      <c r="G58" s="17">
        <v>4750</v>
      </c>
      <c r="H58" s="17">
        <v>0</v>
      </c>
      <c r="I58" s="17">
        <v>0</v>
      </c>
      <c r="J58" s="39">
        <f t="shared" si="1"/>
        <v>42750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/>
      <c r="G59" s="17">
        <v>142500</v>
      </c>
      <c r="H59" s="17">
        <v>0</v>
      </c>
      <c r="I59" s="17">
        <v>618264.03</v>
      </c>
      <c r="J59" s="39">
        <f t="shared" si="1"/>
        <v>664235.97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>
        <v>341000</v>
      </c>
      <c r="G61" s="17">
        <v>340000</v>
      </c>
      <c r="H61" s="17">
        <v>0</v>
      </c>
      <c r="I61" s="17">
        <v>0</v>
      </c>
      <c r="J61" s="39">
        <f t="shared" si="1"/>
        <v>19000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/>
      <c r="G62" s="17">
        <v>185000</v>
      </c>
      <c r="H62" s="17">
        <v>0</v>
      </c>
      <c r="I62" s="17">
        <v>826096.25</v>
      </c>
      <c r="J62" s="39">
        <f t="shared" si="1"/>
        <v>838903.75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t="shared" si="1"/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0</v>
      </c>
      <c r="I65" s="17">
        <v>4900</v>
      </c>
      <c r="J65" s="39">
        <f t="shared" si="1"/>
        <v>283748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 t="shared" si="1"/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9025</v>
      </c>
      <c r="H67" s="17">
        <v>0</v>
      </c>
      <c r="I67" s="17">
        <v>0</v>
      </c>
      <c r="J67" s="39">
        <f t="shared" si="1"/>
        <v>81225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33250</v>
      </c>
      <c r="H68" s="17">
        <v>0.14</v>
      </c>
      <c r="I68" s="17">
        <v>48139.46</v>
      </c>
      <c r="J68" s="39">
        <f t="shared" si="1"/>
        <v>251110.4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21945</v>
      </c>
      <c r="H69" s="15">
        <v>0</v>
      </c>
      <c r="I69" s="15">
        <v>117000</v>
      </c>
      <c r="J69" s="16">
        <f t="shared" si="1"/>
        <v>80505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</v>
      </c>
      <c r="H70" s="17">
        <v>0</v>
      </c>
      <c r="I70" s="17">
        <v>0</v>
      </c>
      <c r="J70" s="39">
        <f t="shared" si="1"/>
        <v>13680</v>
      </c>
    </row>
    <row r="71" spans="1:10" ht="12" thickBot="1">
      <c r="A71" s="11"/>
      <c r="B71" s="19"/>
      <c r="C71" s="12" t="s">
        <v>8</v>
      </c>
      <c r="D71" s="13">
        <f aca="true" t="shared" si="2" ref="D71:I71">SUM(D5:D70)</f>
        <v>25429817</v>
      </c>
      <c r="E71" s="13">
        <f t="shared" si="2"/>
        <v>0</v>
      </c>
      <c r="F71" s="13">
        <f t="shared" si="2"/>
        <v>341000</v>
      </c>
      <c r="G71" s="13">
        <f t="shared" si="2"/>
        <v>1963095.08</v>
      </c>
      <c r="H71" s="13">
        <f t="shared" si="2"/>
        <v>385974.98000000004</v>
      </c>
      <c r="I71" s="13">
        <f t="shared" si="2"/>
        <v>5879005.140000001</v>
      </c>
      <c r="J71" s="40">
        <f>SUM(J7:J70)</f>
        <v>16860741.8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C5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H71" sqref="H71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127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6260.5</v>
      </c>
      <c r="I8" s="17">
        <v>70689.5</v>
      </c>
      <c r="J8" s="39">
        <f t="shared" si="0"/>
        <v>0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8358.24</v>
      </c>
      <c r="I9" s="15">
        <v>29260.16</v>
      </c>
      <c r="J9" s="16">
        <f t="shared" si="0"/>
        <v>343.6000000000022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482.6</v>
      </c>
      <c r="I10" s="17">
        <v>14137.9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708</v>
      </c>
      <c r="I12" s="17">
        <v>0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7100</v>
      </c>
      <c r="J15" s="39">
        <f t="shared" si="0"/>
        <v>41940.770000000004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9000</v>
      </c>
      <c r="J16" s="16">
        <f t="shared" si="0"/>
        <v>25200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42881.99</v>
      </c>
      <c r="H20" s="18">
        <v>0</v>
      </c>
      <c r="I20" s="18">
        <v>0</v>
      </c>
      <c r="J20" s="39">
        <f t="shared" si="0"/>
        <v>0.010000000002037268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171526</v>
      </c>
      <c r="H21" s="15">
        <v>0</v>
      </c>
      <c r="I21" s="15">
        <v>0</v>
      </c>
      <c r="J21" s="16">
        <f t="shared" si="0"/>
        <v>0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28587.99</v>
      </c>
      <c r="H22" s="18">
        <v>0</v>
      </c>
      <c r="I22" s="18">
        <v>0</v>
      </c>
      <c r="J22" s="39">
        <f t="shared" si="0"/>
        <v>0.00999999999839929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114351</v>
      </c>
      <c r="H23" s="15">
        <v>0</v>
      </c>
      <c r="I23" s="15">
        <v>0</v>
      </c>
      <c r="J23" s="16">
        <f t="shared" si="0"/>
        <v>0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0</v>
      </c>
      <c r="I24" s="15">
        <v>0</v>
      </c>
      <c r="J24" s="16">
        <f t="shared" si="0"/>
        <v>25650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1860</v>
      </c>
      <c r="J25" s="16">
        <f t="shared" si="0"/>
        <v>83640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9215.74</v>
      </c>
      <c r="I27" s="15">
        <v>247284.26</v>
      </c>
      <c r="J27" s="16">
        <f t="shared" si="0"/>
        <v>0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372</v>
      </c>
      <c r="J28" s="39">
        <f t="shared" si="0"/>
        <v>34512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1710844.01</v>
      </c>
      <c r="J32" s="39">
        <f t="shared" si="0"/>
        <v>9620073.99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/>
      <c r="G33" s="15">
        <v>475</v>
      </c>
      <c r="H33" s="15">
        <v>0</v>
      </c>
      <c r="I33" s="15">
        <v>0</v>
      </c>
      <c r="J33" s="16">
        <f t="shared" si="0"/>
        <v>4275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/>
      <c r="G34" s="17">
        <v>28500</v>
      </c>
      <c r="H34" s="17">
        <v>4000</v>
      </c>
      <c r="I34" s="17">
        <v>106135.76</v>
      </c>
      <c r="J34" s="39">
        <f t="shared" si="0"/>
        <v>146364.24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/>
      <c r="G35" s="15">
        <v>950</v>
      </c>
      <c r="H35" s="15">
        <v>0</v>
      </c>
      <c r="I35" s="15">
        <v>2300</v>
      </c>
      <c r="J35" s="16">
        <f t="shared" si="0"/>
        <v>6250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/>
      <c r="G36" s="17">
        <v>95</v>
      </c>
      <c r="H36" s="17">
        <v>0</v>
      </c>
      <c r="I36" s="17">
        <v>0</v>
      </c>
      <c r="J36" s="39">
        <f t="shared" si="0"/>
        <v>855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/>
      <c r="G37" s="15">
        <v>474.9</v>
      </c>
      <c r="H37" s="15">
        <v>0</v>
      </c>
      <c r="I37" s="15">
        <v>0</v>
      </c>
      <c r="J37" s="16">
        <f t="shared" si="0"/>
        <v>4274.1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45151.68</v>
      </c>
      <c r="I38" s="17">
        <v>1237348.32</v>
      </c>
      <c r="J38" s="39">
        <f t="shared" si="0"/>
        <v>0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230409.05</v>
      </c>
      <c r="J39" s="39">
        <f aca="true" t="shared" si="1" ref="J39:J70">D39+E39-F39-G39-H39-I39</f>
        <v>920539.95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t="shared" si="1"/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61534.54</v>
      </c>
      <c r="J41" s="16">
        <f t="shared" si="1"/>
        <v>235592.46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/>
      <c r="G42" s="17">
        <v>4750</v>
      </c>
      <c r="H42" s="17">
        <v>0</v>
      </c>
      <c r="I42" s="17">
        <v>0</v>
      </c>
      <c r="J42" s="39">
        <f t="shared" si="1"/>
        <v>42750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0</v>
      </c>
      <c r="I43" s="15">
        <v>6511</v>
      </c>
      <c r="J43" s="16">
        <f t="shared" si="1"/>
        <v>36239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0</v>
      </c>
      <c r="I45" s="15">
        <v>0</v>
      </c>
      <c r="J45" s="16">
        <f t="shared" si="1"/>
        <v>17100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280000</v>
      </c>
      <c r="I47" s="17">
        <v>0</v>
      </c>
      <c r="J47" s="39">
        <f t="shared" si="1"/>
        <v>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/>
      <c r="G53" s="15">
        <v>94394.8</v>
      </c>
      <c r="H53" s="15">
        <v>0</v>
      </c>
      <c r="I53" s="15">
        <v>0</v>
      </c>
      <c r="J53" s="16">
        <f t="shared" si="1"/>
        <v>849553.2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/>
      <c r="G54" s="17">
        <v>475</v>
      </c>
      <c r="H54" s="17">
        <v>0</v>
      </c>
      <c r="I54" s="17">
        <v>0</v>
      </c>
      <c r="J54" s="39">
        <f t="shared" si="1"/>
        <v>4275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/>
      <c r="G55" s="15">
        <v>28500</v>
      </c>
      <c r="H55" s="15">
        <v>30066</v>
      </c>
      <c r="I55" s="15">
        <v>31323.4</v>
      </c>
      <c r="J55" s="16">
        <f t="shared" si="1"/>
        <v>195110.6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/>
      <c r="G56" s="17">
        <v>142500</v>
      </c>
      <c r="H56" s="17">
        <v>17466.67</v>
      </c>
      <c r="I56" s="17">
        <v>636470.55</v>
      </c>
      <c r="J56" s="39">
        <f t="shared" si="1"/>
        <v>628562.78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/>
      <c r="G57" s="15">
        <v>95</v>
      </c>
      <c r="H57" s="15">
        <v>0</v>
      </c>
      <c r="I57" s="15">
        <v>0</v>
      </c>
      <c r="J57" s="16">
        <f t="shared" si="1"/>
        <v>855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/>
      <c r="G58" s="17">
        <v>4750</v>
      </c>
      <c r="H58" s="17">
        <v>0</v>
      </c>
      <c r="I58" s="17">
        <v>0</v>
      </c>
      <c r="J58" s="39">
        <f t="shared" si="1"/>
        <v>42750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/>
      <c r="G59" s="17">
        <v>142500</v>
      </c>
      <c r="H59" s="17">
        <v>0</v>
      </c>
      <c r="I59" s="17">
        <v>618264.03</v>
      </c>
      <c r="J59" s="39">
        <f t="shared" si="1"/>
        <v>664235.97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>
        <v>341000</v>
      </c>
      <c r="G61" s="17">
        <v>340000</v>
      </c>
      <c r="H61" s="17">
        <v>0</v>
      </c>
      <c r="I61" s="17">
        <v>0</v>
      </c>
      <c r="J61" s="39">
        <f t="shared" si="1"/>
        <v>19000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/>
      <c r="G62" s="17">
        <v>185000</v>
      </c>
      <c r="H62" s="17">
        <v>301679.73</v>
      </c>
      <c r="I62" s="17">
        <v>1064895.14</v>
      </c>
      <c r="J62" s="39">
        <f t="shared" si="1"/>
        <v>298425.1300000001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t="shared" si="1"/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6300</v>
      </c>
      <c r="I65" s="17">
        <v>4900</v>
      </c>
      <c r="J65" s="39">
        <f t="shared" si="1"/>
        <v>277448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 t="shared" si="1"/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9025</v>
      </c>
      <c r="H67" s="17">
        <v>0</v>
      </c>
      <c r="I67" s="17">
        <v>0</v>
      </c>
      <c r="J67" s="39">
        <f t="shared" si="1"/>
        <v>81225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33250</v>
      </c>
      <c r="H68" s="17">
        <v>0.14</v>
      </c>
      <c r="I68" s="17">
        <v>48139.46</v>
      </c>
      <c r="J68" s="39">
        <f t="shared" si="1"/>
        <v>251110.4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21945</v>
      </c>
      <c r="H69" s="15">
        <v>1590</v>
      </c>
      <c r="I69" s="15">
        <v>117000</v>
      </c>
      <c r="J69" s="16">
        <f t="shared" si="1"/>
        <v>78915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</v>
      </c>
      <c r="H70" s="17">
        <v>0</v>
      </c>
      <c r="I70" s="17">
        <v>0</v>
      </c>
      <c r="J70" s="39">
        <f t="shared" si="1"/>
        <v>13680</v>
      </c>
    </row>
    <row r="71" spans="1:10" ht="12" thickBot="1">
      <c r="A71" s="11"/>
      <c r="B71" s="19"/>
      <c r="C71" s="12" t="s">
        <v>8</v>
      </c>
      <c r="D71" s="13">
        <f aca="true" t="shared" si="2" ref="D71:I71">SUM(D5:D70)</f>
        <v>25429817</v>
      </c>
      <c r="E71" s="13">
        <f t="shared" si="2"/>
        <v>0</v>
      </c>
      <c r="F71" s="13">
        <f t="shared" si="2"/>
        <v>341000</v>
      </c>
      <c r="G71" s="13">
        <f t="shared" si="2"/>
        <v>1963095.08</v>
      </c>
      <c r="H71" s="13">
        <f t="shared" si="2"/>
        <v>720720.5299999999</v>
      </c>
      <c r="I71" s="13">
        <f t="shared" si="2"/>
        <v>6256634.08</v>
      </c>
      <c r="J71" s="40">
        <f>SUM(J7:J70)</f>
        <v>16148367.31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D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H70" sqref="H70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128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6260.5</v>
      </c>
      <c r="I8" s="17">
        <v>70689.5</v>
      </c>
      <c r="J8" s="39">
        <f t="shared" si="0"/>
        <v>0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8358.24</v>
      </c>
      <c r="I9" s="15">
        <v>29260.16</v>
      </c>
      <c r="J9" s="16">
        <f t="shared" si="0"/>
        <v>343.6000000000022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482.6</v>
      </c>
      <c r="I10" s="17">
        <v>14137.9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7100</v>
      </c>
      <c r="J15" s="39">
        <f t="shared" si="0"/>
        <v>41940.770000000004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9000</v>
      </c>
      <c r="J16" s="16">
        <f t="shared" si="0"/>
        <v>25200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42881.99</v>
      </c>
      <c r="H20" s="18">
        <v>0</v>
      </c>
      <c r="I20" s="18">
        <v>0</v>
      </c>
      <c r="J20" s="39">
        <f t="shared" si="0"/>
        <v>0.010000000002037268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171526</v>
      </c>
      <c r="H21" s="15">
        <v>0</v>
      </c>
      <c r="I21" s="15">
        <v>0</v>
      </c>
      <c r="J21" s="16">
        <f t="shared" si="0"/>
        <v>0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28587.99</v>
      </c>
      <c r="H22" s="18">
        <v>0</v>
      </c>
      <c r="I22" s="18">
        <v>0</v>
      </c>
      <c r="J22" s="39">
        <f t="shared" si="0"/>
        <v>0.00999999999839929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114351</v>
      </c>
      <c r="H23" s="15">
        <v>0</v>
      </c>
      <c r="I23" s="15">
        <v>0</v>
      </c>
      <c r="J23" s="16">
        <f t="shared" si="0"/>
        <v>0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970</v>
      </c>
      <c r="I24" s="15">
        <v>0</v>
      </c>
      <c r="J24" s="16">
        <f t="shared" si="0"/>
        <v>24680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1860</v>
      </c>
      <c r="J25" s="16">
        <f t="shared" si="0"/>
        <v>83640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9215.74</v>
      </c>
      <c r="I27" s="15">
        <v>247284.26</v>
      </c>
      <c r="J27" s="16">
        <f t="shared" si="0"/>
        <v>0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372</v>
      </c>
      <c r="J28" s="39">
        <f t="shared" si="0"/>
        <v>34512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1710844.01</v>
      </c>
      <c r="J32" s="39">
        <f t="shared" si="0"/>
        <v>9620073.99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/>
      <c r="G33" s="15">
        <v>475</v>
      </c>
      <c r="H33" s="15">
        <v>0</v>
      </c>
      <c r="I33" s="15">
        <v>0</v>
      </c>
      <c r="J33" s="16">
        <f t="shared" si="0"/>
        <v>4275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/>
      <c r="G34" s="17">
        <v>28500</v>
      </c>
      <c r="H34" s="17">
        <v>4731.86</v>
      </c>
      <c r="I34" s="17">
        <v>106135.76</v>
      </c>
      <c r="J34" s="39">
        <f t="shared" si="0"/>
        <v>145632.38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/>
      <c r="G35" s="15">
        <v>950</v>
      </c>
      <c r="H35" s="15">
        <v>0</v>
      </c>
      <c r="I35" s="15">
        <v>2300</v>
      </c>
      <c r="J35" s="16">
        <f t="shared" si="0"/>
        <v>6250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/>
      <c r="G36" s="17">
        <v>95</v>
      </c>
      <c r="H36" s="17">
        <v>0</v>
      </c>
      <c r="I36" s="17">
        <v>0</v>
      </c>
      <c r="J36" s="39">
        <f t="shared" si="0"/>
        <v>855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/>
      <c r="G37" s="15">
        <v>474.9</v>
      </c>
      <c r="H37" s="15">
        <v>0</v>
      </c>
      <c r="I37" s="15">
        <v>0</v>
      </c>
      <c r="J37" s="16">
        <f t="shared" si="0"/>
        <v>4274.1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45151.68</v>
      </c>
      <c r="I38" s="17">
        <v>1237348.32</v>
      </c>
      <c r="J38" s="39">
        <f t="shared" si="0"/>
        <v>0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230409.05</v>
      </c>
      <c r="J39" s="39">
        <f aca="true" t="shared" si="1" ref="J39:J70">D39+E39-F39-G39-H39-I39</f>
        <v>920539.95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t="shared" si="1"/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61534.54</v>
      </c>
      <c r="J41" s="16">
        <f t="shared" si="1"/>
        <v>235592.46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/>
      <c r="G42" s="17">
        <v>4750</v>
      </c>
      <c r="H42" s="17">
        <v>0</v>
      </c>
      <c r="I42" s="17">
        <v>0</v>
      </c>
      <c r="J42" s="39">
        <f t="shared" si="1"/>
        <v>42750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36239</v>
      </c>
      <c r="I43" s="15">
        <v>6511</v>
      </c>
      <c r="J43" s="16">
        <f t="shared" si="1"/>
        <v>0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0</v>
      </c>
      <c r="I45" s="15">
        <v>0</v>
      </c>
      <c r="J45" s="16">
        <f t="shared" si="1"/>
        <v>17100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280000</v>
      </c>
      <c r="I47" s="17">
        <v>0</v>
      </c>
      <c r="J47" s="39">
        <f t="shared" si="1"/>
        <v>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/>
      <c r="G53" s="15">
        <v>94394.8</v>
      </c>
      <c r="H53" s="15">
        <v>264150</v>
      </c>
      <c r="I53" s="15">
        <v>0</v>
      </c>
      <c r="J53" s="16">
        <f t="shared" si="1"/>
        <v>585403.2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/>
      <c r="G54" s="17">
        <v>475</v>
      </c>
      <c r="H54" s="17">
        <v>0</v>
      </c>
      <c r="I54" s="17">
        <v>0</v>
      </c>
      <c r="J54" s="39">
        <f t="shared" si="1"/>
        <v>4275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/>
      <c r="G55" s="15">
        <v>28500</v>
      </c>
      <c r="H55" s="15">
        <v>21916</v>
      </c>
      <c r="I55" s="15">
        <v>39473.4</v>
      </c>
      <c r="J55" s="16">
        <f t="shared" si="1"/>
        <v>195110.6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/>
      <c r="G56" s="17">
        <v>142500</v>
      </c>
      <c r="H56" s="17">
        <v>986.67</v>
      </c>
      <c r="I56" s="17">
        <v>636539.65</v>
      </c>
      <c r="J56" s="39">
        <f t="shared" si="1"/>
        <v>644973.68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/>
      <c r="G57" s="15">
        <v>95</v>
      </c>
      <c r="H57" s="15">
        <v>0</v>
      </c>
      <c r="I57" s="15">
        <v>0</v>
      </c>
      <c r="J57" s="16">
        <f t="shared" si="1"/>
        <v>855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/>
      <c r="G58" s="17">
        <v>4750</v>
      </c>
      <c r="H58" s="17">
        <v>0</v>
      </c>
      <c r="I58" s="17">
        <v>0</v>
      </c>
      <c r="J58" s="39">
        <f t="shared" si="1"/>
        <v>42750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/>
      <c r="G59" s="17">
        <v>142500</v>
      </c>
      <c r="H59" s="17">
        <v>0</v>
      </c>
      <c r="I59" s="17">
        <v>618264.03</v>
      </c>
      <c r="J59" s="39">
        <f t="shared" si="1"/>
        <v>664235.97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>
        <v>341000</v>
      </c>
      <c r="G61" s="17">
        <v>340000</v>
      </c>
      <c r="H61" s="17">
        <v>0</v>
      </c>
      <c r="I61" s="17">
        <v>0</v>
      </c>
      <c r="J61" s="39">
        <f t="shared" si="1"/>
        <v>19000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/>
      <c r="G62" s="17">
        <v>185000</v>
      </c>
      <c r="H62" s="17">
        <v>0</v>
      </c>
      <c r="I62" s="17">
        <v>1366574.87</v>
      </c>
      <c r="J62" s="39">
        <f t="shared" si="1"/>
        <v>298425.1299999999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t="shared" si="1"/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6300</v>
      </c>
      <c r="I65" s="17">
        <v>4900</v>
      </c>
      <c r="J65" s="39">
        <f t="shared" si="1"/>
        <v>277448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 t="shared" si="1"/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9025</v>
      </c>
      <c r="H67" s="17">
        <v>0</v>
      </c>
      <c r="I67" s="17">
        <v>0</v>
      </c>
      <c r="J67" s="39">
        <f t="shared" si="1"/>
        <v>81225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33250</v>
      </c>
      <c r="H68" s="17">
        <v>0.14</v>
      </c>
      <c r="I68" s="17">
        <v>48139.46</v>
      </c>
      <c r="J68" s="39">
        <f t="shared" si="1"/>
        <v>251110.4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21945</v>
      </c>
      <c r="H69" s="15">
        <v>0</v>
      </c>
      <c r="I69" s="15">
        <v>118590</v>
      </c>
      <c r="J69" s="16">
        <f t="shared" si="1"/>
        <v>78915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</v>
      </c>
      <c r="H70" s="17">
        <v>0</v>
      </c>
      <c r="I70" s="17">
        <v>0</v>
      </c>
      <c r="J70" s="39">
        <f t="shared" si="1"/>
        <v>13680</v>
      </c>
    </row>
    <row r="71" spans="1:10" ht="12" thickBot="1">
      <c r="A71" s="11"/>
      <c r="B71" s="19"/>
      <c r="C71" s="12" t="s">
        <v>8</v>
      </c>
      <c r="D71" s="13">
        <f aca="true" t="shared" si="2" ref="D71:I71">SUM(D5:D70)</f>
        <v>25429817</v>
      </c>
      <c r="E71" s="13">
        <f t="shared" si="2"/>
        <v>0</v>
      </c>
      <c r="F71" s="13">
        <f t="shared" si="2"/>
        <v>341000</v>
      </c>
      <c r="G71" s="13">
        <f t="shared" si="2"/>
        <v>1963095.08</v>
      </c>
      <c r="H71" s="13">
        <f t="shared" si="2"/>
        <v>694203.66</v>
      </c>
      <c r="I71" s="13">
        <f t="shared" si="2"/>
        <v>6568830.91</v>
      </c>
      <c r="J71" s="40">
        <f>SUM(J7:J70)</f>
        <v>15862687.35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C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E7" sqref="E7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129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6260.5</v>
      </c>
      <c r="I8" s="17">
        <v>70689.5</v>
      </c>
      <c r="J8" s="39">
        <f t="shared" si="0"/>
        <v>0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8358.24</v>
      </c>
      <c r="I9" s="15">
        <v>29260.16</v>
      </c>
      <c r="J9" s="16">
        <f t="shared" si="0"/>
        <v>343.6000000000022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482.6</v>
      </c>
      <c r="I10" s="17">
        <v>14137.9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7100</v>
      </c>
      <c r="J15" s="39">
        <f t="shared" si="0"/>
        <v>41940.770000000004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12000</v>
      </c>
      <c r="J16" s="16">
        <f t="shared" si="0"/>
        <v>22200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42881.99</v>
      </c>
      <c r="H20" s="18">
        <v>0</v>
      </c>
      <c r="I20" s="18">
        <v>0</v>
      </c>
      <c r="J20" s="39">
        <f t="shared" si="0"/>
        <v>0.010000000002037268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171526</v>
      </c>
      <c r="H21" s="15">
        <v>0</v>
      </c>
      <c r="I21" s="15">
        <v>0</v>
      </c>
      <c r="J21" s="16">
        <f t="shared" si="0"/>
        <v>0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28587.99</v>
      </c>
      <c r="H22" s="18">
        <v>0</v>
      </c>
      <c r="I22" s="18">
        <v>0</v>
      </c>
      <c r="J22" s="39">
        <f t="shared" si="0"/>
        <v>0.00999999999839929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114351</v>
      </c>
      <c r="H23" s="15">
        <v>0</v>
      </c>
      <c r="I23" s="15">
        <v>0</v>
      </c>
      <c r="J23" s="16">
        <f t="shared" si="0"/>
        <v>0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970</v>
      </c>
      <c r="I24" s="15">
        <v>0</v>
      </c>
      <c r="J24" s="16">
        <f t="shared" si="0"/>
        <v>24680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1860</v>
      </c>
      <c r="J25" s="16">
        <f t="shared" si="0"/>
        <v>83640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9215.74</v>
      </c>
      <c r="I27" s="15">
        <v>247284.26</v>
      </c>
      <c r="J27" s="16">
        <f t="shared" si="0"/>
        <v>0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372</v>
      </c>
      <c r="J28" s="39">
        <f t="shared" si="0"/>
        <v>34512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2562161.82</v>
      </c>
      <c r="J32" s="39">
        <f t="shared" si="0"/>
        <v>8768756.18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/>
      <c r="G33" s="15">
        <v>475</v>
      </c>
      <c r="H33" s="15">
        <v>0</v>
      </c>
      <c r="I33" s="15">
        <v>0</v>
      </c>
      <c r="J33" s="16">
        <f t="shared" si="0"/>
        <v>4275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/>
      <c r="G34" s="17">
        <v>28500</v>
      </c>
      <c r="H34" s="17">
        <v>501</v>
      </c>
      <c r="I34" s="17">
        <v>110867.62</v>
      </c>
      <c r="J34" s="39">
        <f t="shared" si="0"/>
        <v>145131.38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/>
      <c r="G35" s="15">
        <v>950</v>
      </c>
      <c r="H35" s="15">
        <v>0</v>
      </c>
      <c r="I35" s="15">
        <v>2300</v>
      </c>
      <c r="J35" s="16">
        <f t="shared" si="0"/>
        <v>6250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/>
      <c r="G36" s="17">
        <v>95</v>
      </c>
      <c r="H36" s="17">
        <v>0</v>
      </c>
      <c r="I36" s="17">
        <v>0</v>
      </c>
      <c r="J36" s="39">
        <f t="shared" si="0"/>
        <v>855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/>
      <c r="G37" s="15">
        <v>474.9</v>
      </c>
      <c r="H37" s="15">
        <v>0</v>
      </c>
      <c r="I37" s="15">
        <v>0</v>
      </c>
      <c r="J37" s="16">
        <f t="shared" si="0"/>
        <v>4274.1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45151.68</v>
      </c>
      <c r="I38" s="17">
        <v>1237348.32</v>
      </c>
      <c r="J38" s="39">
        <f t="shared" si="0"/>
        <v>0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230409.05</v>
      </c>
      <c r="J39" s="39">
        <f aca="true" t="shared" si="1" ref="J39:J70">D39+E39-F39-G39-H39-I39</f>
        <v>920539.95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t="shared" si="1"/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61534.54</v>
      </c>
      <c r="J41" s="16">
        <f t="shared" si="1"/>
        <v>235592.46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/>
      <c r="G42" s="17">
        <v>4750</v>
      </c>
      <c r="H42" s="17">
        <v>0</v>
      </c>
      <c r="I42" s="17">
        <v>0</v>
      </c>
      <c r="J42" s="39">
        <f t="shared" si="1"/>
        <v>42750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36239</v>
      </c>
      <c r="I43" s="15">
        <v>6511</v>
      </c>
      <c r="J43" s="16">
        <f t="shared" si="1"/>
        <v>0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0</v>
      </c>
      <c r="I45" s="15">
        <v>0</v>
      </c>
      <c r="J45" s="16">
        <f t="shared" si="1"/>
        <v>17100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280000</v>
      </c>
      <c r="I47" s="17">
        <v>0</v>
      </c>
      <c r="J47" s="39">
        <f t="shared" si="1"/>
        <v>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/>
      <c r="G53" s="15">
        <v>94394.8</v>
      </c>
      <c r="H53" s="15">
        <v>264150</v>
      </c>
      <c r="I53" s="15">
        <v>0</v>
      </c>
      <c r="J53" s="16">
        <f t="shared" si="1"/>
        <v>585403.2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/>
      <c r="G54" s="17">
        <v>475</v>
      </c>
      <c r="H54" s="17">
        <v>0</v>
      </c>
      <c r="I54" s="17">
        <v>0</v>
      </c>
      <c r="J54" s="39">
        <f t="shared" si="1"/>
        <v>4275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/>
      <c r="G55" s="15">
        <v>28500</v>
      </c>
      <c r="H55" s="15">
        <v>25306</v>
      </c>
      <c r="I55" s="15">
        <v>39473.4</v>
      </c>
      <c r="J55" s="16">
        <f t="shared" si="1"/>
        <v>191720.6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/>
      <c r="G56" s="17">
        <v>142500</v>
      </c>
      <c r="H56" s="17">
        <v>986.67</v>
      </c>
      <c r="I56" s="17">
        <v>681029.35</v>
      </c>
      <c r="J56" s="39">
        <f t="shared" si="1"/>
        <v>600483.9800000001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/>
      <c r="G57" s="15">
        <v>95</v>
      </c>
      <c r="H57" s="15">
        <v>0</v>
      </c>
      <c r="I57" s="15">
        <v>0</v>
      </c>
      <c r="J57" s="16">
        <f t="shared" si="1"/>
        <v>855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/>
      <c r="G58" s="17">
        <v>4750</v>
      </c>
      <c r="H58" s="17">
        <v>0</v>
      </c>
      <c r="I58" s="17">
        <v>0</v>
      </c>
      <c r="J58" s="39">
        <f t="shared" si="1"/>
        <v>42750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/>
      <c r="G59" s="17">
        <v>142500</v>
      </c>
      <c r="H59" s="17">
        <v>204163.38</v>
      </c>
      <c r="I59" s="17">
        <v>618264.03</v>
      </c>
      <c r="J59" s="39">
        <f t="shared" si="1"/>
        <v>460072.5900000001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>
        <v>341000</v>
      </c>
      <c r="G61" s="17">
        <v>340000</v>
      </c>
      <c r="H61" s="17">
        <v>0</v>
      </c>
      <c r="I61" s="17">
        <v>0</v>
      </c>
      <c r="J61" s="39">
        <f t="shared" si="1"/>
        <v>19000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/>
      <c r="G62" s="17">
        <v>185000</v>
      </c>
      <c r="H62" s="17">
        <v>0</v>
      </c>
      <c r="I62" s="17">
        <v>1366574.87</v>
      </c>
      <c r="J62" s="39">
        <f t="shared" si="1"/>
        <v>298425.1299999999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t="shared" si="1"/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0</v>
      </c>
      <c r="I65" s="17">
        <v>11200</v>
      </c>
      <c r="J65" s="39">
        <f t="shared" si="1"/>
        <v>277448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 t="shared" si="1"/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9025</v>
      </c>
      <c r="H67" s="17">
        <v>0</v>
      </c>
      <c r="I67" s="17">
        <v>0</v>
      </c>
      <c r="J67" s="39">
        <f t="shared" si="1"/>
        <v>81225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33250</v>
      </c>
      <c r="H68" s="17">
        <v>0.14</v>
      </c>
      <c r="I68" s="17">
        <v>48139.46</v>
      </c>
      <c r="J68" s="39">
        <f t="shared" si="1"/>
        <v>251110.4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21945</v>
      </c>
      <c r="H69" s="15">
        <v>0</v>
      </c>
      <c r="I69" s="15">
        <v>118590</v>
      </c>
      <c r="J69" s="16">
        <f t="shared" si="1"/>
        <v>78915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</v>
      </c>
      <c r="H70" s="17">
        <v>0</v>
      </c>
      <c r="I70" s="17">
        <v>0</v>
      </c>
      <c r="J70" s="39">
        <f t="shared" si="1"/>
        <v>13680</v>
      </c>
    </row>
    <row r="71" spans="1:10" ht="12" thickBot="1">
      <c r="A71" s="11"/>
      <c r="B71" s="19"/>
      <c r="C71" s="12" t="s">
        <v>8</v>
      </c>
      <c r="D71" s="13">
        <f aca="true" t="shared" si="2" ref="D71:I71">SUM(D5:D70)</f>
        <v>25429817</v>
      </c>
      <c r="E71" s="13">
        <f t="shared" si="2"/>
        <v>0</v>
      </c>
      <c r="F71" s="13">
        <f t="shared" si="2"/>
        <v>341000</v>
      </c>
      <c r="G71" s="13">
        <f t="shared" si="2"/>
        <v>1963095.08</v>
      </c>
      <c r="H71" s="13">
        <f t="shared" si="2"/>
        <v>891226.18</v>
      </c>
      <c r="I71" s="13">
        <f t="shared" si="2"/>
        <v>7478670.28</v>
      </c>
      <c r="J71" s="40">
        <f>SUM(J7:J70)</f>
        <v>14755825.459999999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C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19" sqref="C19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130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6260.5</v>
      </c>
      <c r="I8" s="17">
        <v>70689.5</v>
      </c>
      <c r="J8" s="39">
        <f t="shared" si="0"/>
        <v>0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8358.24</v>
      </c>
      <c r="I9" s="15">
        <v>29260.16</v>
      </c>
      <c r="J9" s="16">
        <f t="shared" si="0"/>
        <v>343.6000000000022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482.6</v>
      </c>
      <c r="I10" s="17">
        <v>14137.9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7100</v>
      </c>
      <c r="J15" s="39">
        <f t="shared" si="0"/>
        <v>41940.770000000004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12000</v>
      </c>
      <c r="J16" s="16">
        <f t="shared" si="0"/>
        <v>22200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0</v>
      </c>
      <c r="H20" s="18">
        <v>0</v>
      </c>
      <c r="I20" s="18">
        <v>0</v>
      </c>
      <c r="J20" s="39">
        <f t="shared" si="0"/>
        <v>42882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0</v>
      </c>
      <c r="H21" s="15">
        <v>0</v>
      </c>
      <c r="I21" s="15">
        <v>0</v>
      </c>
      <c r="J21" s="16">
        <f t="shared" si="0"/>
        <v>171526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28587.99</v>
      </c>
      <c r="H22" s="18">
        <v>0</v>
      </c>
      <c r="I22" s="18">
        <v>0</v>
      </c>
      <c r="J22" s="39">
        <f t="shared" si="0"/>
        <v>0.00999999999839929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114351</v>
      </c>
      <c r="H23" s="15">
        <v>0</v>
      </c>
      <c r="I23" s="15">
        <v>0</v>
      </c>
      <c r="J23" s="16">
        <f t="shared" si="0"/>
        <v>0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970</v>
      </c>
      <c r="I24" s="15">
        <v>0</v>
      </c>
      <c r="J24" s="16">
        <f t="shared" si="0"/>
        <v>24680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1860</v>
      </c>
      <c r="J25" s="16">
        <f t="shared" si="0"/>
        <v>83640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9215.74</v>
      </c>
      <c r="I27" s="15">
        <v>247284.26</v>
      </c>
      <c r="J27" s="16">
        <f t="shared" si="0"/>
        <v>0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372</v>
      </c>
      <c r="J28" s="39">
        <f t="shared" si="0"/>
        <v>34512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2562161.82</v>
      </c>
      <c r="J32" s="39">
        <f t="shared" si="0"/>
        <v>8768756.18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>
        <v>4275</v>
      </c>
      <c r="G33" s="15">
        <v>475</v>
      </c>
      <c r="H33" s="15">
        <v>0</v>
      </c>
      <c r="I33" s="15">
        <v>0</v>
      </c>
      <c r="J33" s="16">
        <f t="shared" si="0"/>
        <v>0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>
        <v>145131.37</v>
      </c>
      <c r="G34" s="17">
        <v>28500</v>
      </c>
      <c r="H34" s="17">
        <v>0</v>
      </c>
      <c r="I34" s="17">
        <v>111368.62</v>
      </c>
      <c r="J34" s="39">
        <f t="shared" si="0"/>
        <v>0.010000000009313226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>
        <v>6250</v>
      </c>
      <c r="G35" s="15">
        <v>950</v>
      </c>
      <c r="H35" s="15">
        <v>0</v>
      </c>
      <c r="I35" s="15">
        <v>2300</v>
      </c>
      <c r="J35" s="16">
        <f t="shared" si="0"/>
        <v>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>
        <v>855</v>
      </c>
      <c r="G36" s="17">
        <v>95</v>
      </c>
      <c r="H36" s="17">
        <v>0</v>
      </c>
      <c r="I36" s="17">
        <v>0</v>
      </c>
      <c r="J36" s="39">
        <f t="shared" si="0"/>
        <v>0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>
        <v>4274.09</v>
      </c>
      <c r="G37" s="15">
        <v>474.9</v>
      </c>
      <c r="H37" s="15">
        <v>0</v>
      </c>
      <c r="I37" s="15">
        <v>0</v>
      </c>
      <c r="J37" s="16">
        <f t="shared" si="0"/>
        <v>0.009999999999877218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45151.68</v>
      </c>
      <c r="I38" s="17">
        <v>1237348.32</v>
      </c>
      <c r="J38" s="39">
        <f t="shared" si="0"/>
        <v>0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230409.05</v>
      </c>
      <c r="J39" s="39">
        <f aca="true" t="shared" si="1" ref="J39:J70">D39+E39-F39-G39-H39-I39</f>
        <v>920539.95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t="shared" si="1"/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61534.54</v>
      </c>
      <c r="J41" s="16">
        <f t="shared" si="1"/>
        <v>235592.46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>
        <v>42750</v>
      </c>
      <c r="G42" s="17">
        <v>4750</v>
      </c>
      <c r="H42" s="17">
        <v>0</v>
      </c>
      <c r="I42" s="17">
        <v>0</v>
      </c>
      <c r="J42" s="39">
        <f t="shared" si="1"/>
        <v>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36239</v>
      </c>
      <c r="I43" s="15">
        <v>6511</v>
      </c>
      <c r="J43" s="16">
        <f t="shared" si="1"/>
        <v>0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15513</v>
      </c>
      <c r="I45" s="15">
        <v>0</v>
      </c>
      <c r="J45" s="16">
        <f t="shared" si="1"/>
        <v>1587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280000</v>
      </c>
      <c r="I47" s="17">
        <v>0</v>
      </c>
      <c r="J47" s="39">
        <f t="shared" si="1"/>
        <v>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>
        <v>585403.2</v>
      </c>
      <c r="G53" s="15">
        <v>94394.8</v>
      </c>
      <c r="H53" s="15">
        <v>264150</v>
      </c>
      <c r="I53" s="15">
        <v>0</v>
      </c>
      <c r="J53" s="16">
        <f t="shared" si="1"/>
        <v>5.820766091346741E-11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>
        <v>4275</v>
      </c>
      <c r="G54" s="17">
        <v>475</v>
      </c>
      <c r="H54" s="17">
        <v>0</v>
      </c>
      <c r="I54" s="17">
        <v>0</v>
      </c>
      <c r="J54" s="39">
        <f t="shared" si="1"/>
        <v>0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>
        <v>191720.59</v>
      </c>
      <c r="G55" s="15">
        <v>28500</v>
      </c>
      <c r="H55" s="15">
        <v>21916</v>
      </c>
      <c r="I55" s="15">
        <v>42863.4</v>
      </c>
      <c r="J55" s="16">
        <f t="shared" si="1"/>
        <v>0.010000000002037268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>
        <v>600483.98</v>
      </c>
      <c r="G56" s="17">
        <v>142500</v>
      </c>
      <c r="H56" s="17">
        <v>986.67</v>
      </c>
      <c r="I56" s="17">
        <v>681029.35</v>
      </c>
      <c r="J56" s="39">
        <f t="shared" si="1"/>
        <v>0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>
        <v>855</v>
      </c>
      <c r="G57" s="15">
        <v>95</v>
      </c>
      <c r="H57" s="15">
        <v>0</v>
      </c>
      <c r="I57" s="15">
        <v>0</v>
      </c>
      <c r="J57" s="16">
        <f t="shared" si="1"/>
        <v>0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>
        <v>42750</v>
      </c>
      <c r="G58" s="17">
        <v>4750</v>
      </c>
      <c r="H58" s="17">
        <v>0</v>
      </c>
      <c r="I58" s="17">
        <v>0</v>
      </c>
      <c r="J58" s="39">
        <f t="shared" si="1"/>
        <v>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>
        <v>460072.58</v>
      </c>
      <c r="G59" s="17">
        <v>142500</v>
      </c>
      <c r="H59" s="17">
        <v>204163.38</v>
      </c>
      <c r="I59" s="17">
        <v>618264.03</v>
      </c>
      <c r="J59" s="39">
        <f t="shared" si="1"/>
        <v>0.009999999892897904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>
        <v>341000</v>
      </c>
      <c r="G61" s="17">
        <v>340000</v>
      </c>
      <c r="H61" s="17">
        <v>0</v>
      </c>
      <c r="I61" s="17">
        <v>0</v>
      </c>
      <c r="J61" s="39">
        <f t="shared" si="1"/>
        <v>19000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>
        <v>298425.12</v>
      </c>
      <c r="G62" s="17">
        <v>185000</v>
      </c>
      <c r="H62" s="17">
        <v>0</v>
      </c>
      <c r="I62" s="17">
        <v>1366574.87</v>
      </c>
      <c r="J62" s="39">
        <f t="shared" si="1"/>
        <v>0.009999999776482582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t="shared" si="1"/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0</v>
      </c>
      <c r="I65" s="17">
        <v>11200</v>
      </c>
      <c r="J65" s="39">
        <f t="shared" si="1"/>
        <v>277448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 t="shared" si="1"/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9025</v>
      </c>
      <c r="H67" s="17">
        <v>0</v>
      </c>
      <c r="I67" s="17">
        <v>0</v>
      </c>
      <c r="J67" s="39">
        <f t="shared" si="1"/>
        <v>81225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33250</v>
      </c>
      <c r="H68" s="17">
        <v>0.14</v>
      </c>
      <c r="I68" s="17">
        <v>48139.46</v>
      </c>
      <c r="J68" s="39">
        <f t="shared" si="1"/>
        <v>251110.4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21945</v>
      </c>
      <c r="H69" s="15">
        <v>78915</v>
      </c>
      <c r="I69" s="15">
        <v>118590</v>
      </c>
      <c r="J69" s="16">
        <f t="shared" si="1"/>
        <v>0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</v>
      </c>
      <c r="H70" s="17">
        <v>0</v>
      </c>
      <c r="I70" s="17">
        <v>0</v>
      </c>
      <c r="J70" s="39">
        <f t="shared" si="1"/>
        <v>13680</v>
      </c>
    </row>
    <row r="71" spans="1:10" ht="12" thickBot="1">
      <c r="A71" s="11"/>
      <c r="B71" s="19"/>
      <c r="C71" s="12" t="s">
        <v>8</v>
      </c>
      <c r="D71" s="13">
        <f aca="true" t="shared" si="2" ref="D71:I71">SUM(D5:D70)</f>
        <v>25429817</v>
      </c>
      <c r="E71" s="13">
        <f t="shared" si="2"/>
        <v>0</v>
      </c>
      <c r="F71" s="13">
        <f t="shared" si="2"/>
        <v>2728520.93</v>
      </c>
      <c r="G71" s="13">
        <f t="shared" si="2"/>
        <v>1748687.0899999999</v>
      </c>
      <c r="H71" s="13">
        <f t="shared" si="2"/>
        <v>981763.18</v>
      </c>
      <c r="I71" s="13">
        <f t="shared" si="2"/>
        <v>7482561.28</v>
      </c>
      <c r="J71" s="40">
        <f>SUM(J7:J70)</f>
        <v>12488284.52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76"/>
  <sheetViews>
    <sheetView zoomScaleSheetLayoutView="100" zoomScalePageLayoutView="0" workbookViewId="0" topLeftCell="A2">
      <pane xSplit="2" ySplit="5" topLeftCell="D5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D24" sqref="D24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131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40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6260.5</v>
      </c>
      <c r="I8" s="17">
        <v>70689.5</v>
      </c>
      <c r="J8" s="39">
        <f t="shared" si="0"/>
        <v>0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8358.24</v>
      </c>
      <c r="I9" s="15">
        <v>29260.16</v>
      </c>
      <c r="J9" s="16">
        <f t="shared" si="0"/>
        <v>343.6000000000022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482.6</v>
      </c>
      <c r="I10" s="17">
        <v>14137.9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7100</v>
      </c>
      <c r="J15" s="39">
        <f t="shared" si="0"/>
        <v>41940.770000000004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9000</v>
      </c>
      <c r="J16" s="16">
        <f t="shared" si="0"/>
        <v>25200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62610.82</v>
      </c>
      <c r="J19" s="16">
        <f t="shared" si="0"/>
        <v>282089.18</v>
      </c>
    </row>
    <row r="20" spans="1:10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42881.99</v>
      </c>
      <c r="H20" s="18">
        <v>0</v>
      </c>
      <c r="I20" s="18">
        <v>0</v>
      </c>
      <c r="J20" s="39">
        <f>D20+E20-F20-G20-H20-I20</f>
        <v>0.010000000002037268</v>
      </c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171526</v>
      </c>
      <c r="H21" s="15">
        <v>0</v>
      </c>
      <c r="I21" s="15">
        <v>0</v>
      </c>
      <c r="J21" s="16">
        <f>D21+E21-F21-G21-H21-I21</f>
        <v>0</v>
      </c>
    </row>
    <row r="22" spans="1:11" ht="11.25">
      <c r="A22" s="30" t="s">
        <v>80</v>
      </c>
      <c r="B22" s="31" t="s">
        <v>133</v>
      </c>
      <c r="C22" s="14" t="s">
        <v>136</v>
      </c>
      <c r="D22" s="18">
        <v>0</v>
      </c>
      <c r="E22" s="18">
        <v>42881.99</v>
      </c>
      <c r="F22" s="18"/>
      <c r="G22" s="18">
        <v>0</v>
      </c>
      <c r="H22" s="18">
        <v>0</v>
      </c>
      <c r="I22" s="18">
        <v>0</v>
      </c>
      <c r="J22" s="39">
        <f t="shared" si="0"/>
        <v>42881.99</v>
      </c>
      <c r="K22" s="10"/>
    </row>
    <row r="23" spans="1:10" ht="11.25">
      <c r="A23" s="27" t="s">
        <v>80</v>
      </c>
      <c r="B23" s="28" t="s">
        <v>132</v>
      </c>
      <c r="C23" s="29" t="s">
        <v>134</v>
      </c>
      <c r="D23" s="15">
        <v>0</v>
      </c>
      <c r="E23" s="15">
        <v>171526</v>
      </c>
      <c r="F23" s="15"/>
      <c r="G23" s="15">
        <v>0</v>
      </c>
      <c r="H23" s="15">
        <v>0</v>
      </c>
      <c r="I23" s="15">
        <v>0</v>
      </c>
      <c r="J23" s="16">
        <f t="shared" si="0"/>
        <v>171526</v>
      </c>
    </row>
    <row r="24" spans="1:10" ht="11.25">
      <c r="A24" s="30" t="s">
        <v>83</v>
      </c>
      <c r="B24" s="31" t="s">
        <v>15</v>
      </c>
      <c r="C24" s="14" t="s">
        <v>135</v>
      </c>
      <c r="D24" s="18">
        <v>28588</v>
      </c>
      <c r="E24" s="18"/>
      <c r="F24" s="18"/>
      <c r="G24" s="18">
        <v>28587.99</v>
      </c>
      <c r="H24" s="18">
        <v>0</v>
      </c>
      <c r="I24" s="18">
        <v>0</v>
      </c>
      <c r="J24" s="39">
        <f t="shared" si="0"/>
        <v>0.00999999999839929</v>
      </c>
    </row>
    <row r="25" spans="1:10" ht="11.25">
      <c r="A25" s="27" t="s">
        <v>83</v>
      </c>
      <c r="B25" s="28" t="s">
        <v>18</v>
      </c>
      <c r="C25" s="29" t="s">
        <v>85</v>
      </c>
      <c r="D25" s="15">
        <v>114351</v>
      </c>
      <c r="E25" s="15"/>
      <c r="F25" s="15"/>
      <c r="G25" s="15">
        <v>114351</v>
      </c>
      <c r="H25" s="15">
        <v>0</v>
      </c>
      <c r="I25" s="15">
        <v>0</v>
      </c>
      <c r="J25" s="16">
        <f t="shared" si="0"/>
        <v>0</v>
      </c>
    </row>
    <row r="26" spans="1:10" ht="11.25">
      <c r="A26" s="27" t="s">
        <v>107</v>
      </c>
      <c r="B26" s="28" t="s">
        <v>15</v>
      </c>
      <c r="C26" s="29" t="s">
        <v>26</v>
      </c>
      <c r="D26" s="15">
        <v>28500</v>
      </c>
      <c r="E26" s="15"/>
      <c r="F26" s="15"/>
      <c r="G26" s="15">
        <v>2850</v>
      </c>
      <c r="H26" s="15">
        <v>970</v>
      </c>
      <c r="I26" s="15">
        <v>0</v>
      </c>
      <c r="J26" s="16">
        <f t="shared" si="0"/>
        <v>24680</v>
      </c>
    </row>
    <row r="27" spans="1:10" ht="11.25">
      <c r="A27" s="27" t="s">
        <v>107</v>
      </c>
      <c r="B27" s="28" t="s">
        <v>17</v>
      </c>
      <c r="C27" s="29" t="s">
        <v>27</v>
      </c>
      <c r="D27" s="15">
        <v>95000</v>
      </c>
      <c r="E27" s="15"/>
      <c r="F27" s="15"/>
      <c r="G27" s="15">
        <v>9500</v>
      </c>
      <c r="H27" s="15">
        <v>0</v>
      </c>
      <c r="I27" s="15">
        <v>1860</v>
      </c>
      <c r="J27" s="16">
        <f t="shared" si="0"/>
        <v>83640</v>
      </c>
    </row>
    <row r="28" spans="1:10" ht="11.25">
      <c r="A28" s="24" t="s">
        <v>107</v>
      </c>
      <c r="B28" s="25" t="s">
        <v>25</v>
      </c>
      <c r="C28" s="26" t="s">
        <v>31</v>
      </c>
      <c r="D28" s="17">
        <v>380000</v>
      </c>
      <c r="E28" s="17"/>
      <c r="F28" s="17"/>
      <c r="G28" s="17">
        <v>38000</v>
      </c>
      <c r="H28" s="17">
        <v>0</v>
      </c>
      <c r="I28" s="17">
        <v>0</v>
      </c>
      <c r="J28" s="39">
        <f t="shared" si="0"/>
        <v>342000</v>
      </c>
    </row>
    <row r="29" spans="1:10" ht="11.25">
      <c r="A29" s="27" t="s">
        <v>107</v>
      </c>
      <c r="B29" s="28" t="s">
        <v>18</v>
      </c>
      <c r="C29" s="29" t="s">
        <v>28</v>
      </c>
      <c r="D29" s="15">
        <v>285000</v>
      </c>
      <c r="E29" s="15"/>
      <c r="F29" s="15"/>
      <c r="G29" s="15">
        <v>28500</v>
      </c>
      <c r="H29" s="15">
        <v>9215.74</v>
      </c>
      <c r="I29" s="15">
        <v>247284.26</v>
      </c>
      <c r="J29" s="16">
        <f t="shared" si="0"/>
        <v>0</v>
      </c>
    </row>
    <row r="30" spans="1:10" ht="11.25">
      <c r="A30" s="24" t="s">
        <v>107</v>
      </c>
      <c r="B30" s="25" t="s">
        <v>19</v>
      </c>
      <c r="C30" s="26" t="s">
        <v>29</v>
      </c>
      <c r="D30" s="17">
        <v>38760</v>
      </c>
      <c r="E30" s="17"/>
      <c r="F30" s="17"/>
      <c r="G30" s="17">
        <v>3876</v>
      </c>
      <c r="H30" s="17">
        <v>0</v>
      </c>
      <c r="I30" s="17">
        <v>372</v>
      </c>
      <c r="J30" s="39">
        <f t="shared" si="0"/>
        <v>34512</v>
      </c>
    </row>
    <row r="31" spans="1:10" ht="11.25">
      <c r="A31" s="27" t="s">
        <v>107</v>
      </c>
      <c r="B31" s="28" t="s">
        <v>20</v>
      </c>
      <c r="C31" s="29" t="s">
        <v>30</v>
      </c>
      <c r="D31" s="15">
        <v>28500</v>
      </c>
      <c r="E31" s="15"/>
      <c r="F31" s="15"/>
      <c r="G31" s="15">
        <v>2850</v>
      </c>
      <c r="H31" s="15">
        <v>0</v>
      </c>
      <c r="I31" s="15">
        <v>0</v>
      </c>
      <c r="J31" s="16">
        <f t="shared" si="0"/>
        <v>25650</v>
      </c>
    </row>
    <row r="32" spans="1:10" ht="11.25">
      <c r="A32" s="27" t="s">
        <v>110</v>
      </c>
      <c r="B32" s="28" t="s">
        <v>25</v>
      </c>
      <c r="C32" s="29" t="s">
        <v>57</v>
      </c>
      <c r="D32" s="15">
        <v>9500</v>
      </c>
      <c r="E32" s="15"/>
      <c r="F32" s="15"/>
      <c r="G32" s="15">
        <v>950</v>
      </c>
      <c r="H32" s="15">
        <v>0</v>
      </c>
      <c r="I32" s="15">
        <v>0</v>
      </c>
      <c r="J32" s="16">
        <f t="shared" si="0"/>
        <v>8550</v>
      </c>
    </row>
    <row r="33" spans="1:10" ht="11.25">
      <c r="A33" s="24" t="s">
        <v>110</v>
      </c>
      <c r="B33" s="25" t="s">
        <v>18</v>
      </c>
      <c r="C33" s="26" t="s">
        <v>58</v>
      </c>
      <c r="D33" s="17">
        <v>76000</v>
      </c>
      <c r="E33" s="17"/>
      <c r="F33" s="17"/>
      <c r="G33" s="17">
        <v>7600</v>
      </c>
      <c r="H33" s="17">
        <v>0</v>
      </c>
      <c r="I33" s="17">
        <v>0</v>
      </c>
      <c r="J33" s="39">
        <f t="shared" si="0"/>
        <v>68400</v>
      </c>
    </row>
    <row r="34" spans="1:10" ht="11.25">
      <c r="A34" s="24" t="s">
        <v>32</v>
      </c>
      <c r="B34" s="25" t="s">
        <v>33</v>
      </c>
      <c r="C34" s="26" t="s">
        <v>37</v>
      </c>
      <c r="D34" s="17">
        <v>11330918</v>
      </c>
      <c r="E34" s="17"/>
      <c r="F34" s="17"/>
      <c r="G34" s="17">
        <v>0</v>
      </c>
      <c r="H34" s="17">
        <v>0</v>
      </c>
      <c r="I34" s="17">
        <v>2562161.82</v>
      </c>
      <c r="J34" s="39">
        <f t="shared" si="0"/>
        <v>8768756.18</v>
      </c>
    </row>
    <row r="35" spans="1:10" ht="11.25">
      <c r="A35" s="27" t="s">
        <v>32</v>
      </c>
      <c r="B35" s="28" t="s">
        <v>34</v>
      </c>
      <c r="C35" s="29" t="s">
        <v>38</v>
      </c>
      <c r="D35" s="15">
        <v>4750</v>
      </c>
      <c r="E35" s="15"/>
      <c r="F35" s="15">
        <v>4275</v>
      </c>
      <c r="G35" s="15">
        <v>475</v>
      </c>
      <c r="H35" s="15">
        <v>0</v>
      </c>
      <c r="I35" s="15">
        <v>0</v>
      </c>
      <c r="J35" s="16">
        <f t="shared" si="0"/>
        <v>0</v>
      </c>
    </row>
    <row r="36" spans="1:10" ht="11.25">
      <c r="A36" s="24" t="s">
        <v>32</v>
      </c>
      <c r="B36" s="25" t="s">
        <v>15</v>
      </c>
      <c r="C36" s="26" t="s">
        <v>39</v>
      </c>
      <c r="D36" s="17">
        <v>285000</v>
      </c>
      <c r="E36" s="17"/>
      <c r="F36" s="17">
        <v>145131.37</v>
      </c>
      <c r="G36" s="17">
        <v>28500</v>
      </c>
      <c r="H36" s="17">
        <v>0</v>
      </c>
      <c r="I36" s="17">
        <v>111368.62</v>
      </c>
      <c r="J36" s="39">
        <f t="shared" si="0"/>
        <v>0.010000000009313226</v>
      </c>
    </row>
    <row r="37" spans="1:10" ht="11.25">
      <c r="A37" s="27" t="s">
        <v>32</v>
      </c>
      <c r="B37" s="28" t="s">
        <v>24</v>
      </c>
      <c r="C37" s="29" t="s">
        <v>40</v>
      </c>
      <c r="D37" s="15">
        <v>9500</v>
      </c>
      <c r="E37" s="15"/>
      <c r="F37" s="15">
        <v>6250</v>
      </c>
      <c r="G37" s="15">
        <v>950</v>
      </c>
      <c r="H37" s="15">
        <v>0</v>
      </c>
      <c r="I37" s="15">
        <v>2300</v>
      </c>
      <c r="J37" s="16">
        <f t="shared" si="0"/>
        <v>0</v>
      </c>
    </row>
    <row r="38" spans="1:10" ht="11.25">
      <c r="A38" s="24" t="s">
        <v>32</v>
      </c>
      <c r="B38" s="25" t="s">
        <v>17</v>
      </c>
      <c r="C38" s="26" t="s">
        <v>41</v>
      </c>
      <c r="D38" s="17">
        <v>950</v>
      </c>
      <c r="E38" s="17"/>
      <c r="F38" s="17">
        <v>855</v>
      </c>
      <c r="G38" s="17">
        <v>95</v>
      </c>
      <c r="H38" s="17">
        <v>0</v>
      </c>
      <c r="I38" s="17">
        <v>0</v>
      </c>
      <c r="J38" s="39">
        <f t="shared" si="0"/>
        <v>0</v>
      </c>
    </row>
    <row r="39" spans="1:10" ht="11.25">
      <c r="A39" s="27" t="s">
        <v>32</v>
      </c>
      <c r="B39" s="28" t="s">
        <v>25</v>
      </c>
      <c r="C39" s="29" t="s">
        <v>42</v>
      </c>
      <c r="D39" s="15">
        <v>4749</v>
      </c>
      <c r="E39" s="15"/>
      <c r="F39" s="15">
        <v>4274.09</v>
      </c>
      <c r="G39" s="15">
        <v>474.9</v>
      </c>
      <c r="H39" s="15">
        <v>0</v>
      </c>
      <c r="I39" s="15">
        <v>0</v>
      </c>
      <c r="J39" s="16">
        <f t="shared" si="0"/>
        <v>0.009999999999877218</v>
      </c>
    </row>
    <row r="40" spans="1:10" ht="11.25">
      <c r="A40" s="24" t="s">
        <v>32</v>
      </c>
      <c r="B40" s="25" t="s">
        <v>18</v>
      </c>
      <c r="C40" s="26" t="s">
        <v>43</v>
      </c>
      <c r="D40" s="17">
        <v>1425000</v>
      </c>
      <c r="E40" s="17"/>
      <c r="F40" s="17"/>
      <c r="G40" s="17">
        <v>142500</v>
      </c>
      <c r="H40" s="17">
        <v>44930.36</v>
      </c>
      <c r="I40" s="17">
        <v>1237569.64</v>
      </c>
      <c r="J40" s="39">
        <f t="shared" si="0"/>
        <v>0</v>
      </c>
    </row>
    <row r="41" spans="1:10" ht="11.25">
      <c r="A41" s="27" t="s">
        <v>32</v>
      </c>
      <c r="B41" s="28" t="s">
        <v>35</v>
      </c>
      <c r="C41" s="29" t="s">
        <v>44</v>
      </c>
      <c r="D41" s="15">
        <v>1150949</v>
      </c>
      <c r="E41" s="15"/>
      <c r="F41" s="15"/>
      <c r="G41" s="15">
        <v>0</v>
      </c>
      <c r="H41" s="15">
        <v>0</v>
      </c>
      <c r="I41" s="15">
        <v>313564.32</v>
      </c>
      <c r="J41" s="39">
        <f aca="true" t="shared" si="1" ref="J41:J72">D41+E41-F41-G41-H41-I41</f>
        <v>837384.6799999999</v>
      </c>
    </row>
    <row r="42" spans="1:10" ht="11.25">
      <c r="A42" s="24" t="s">
        <v>32</v>
      </c>
      <c r="B42" s="25" t="s">
        <v>19</v>
      </c>
      <c r="C42" s="26" t="s">
        <v>45</v>
      </c>
      <c r="D42" s="17">
        <v>950</v>
      </c>
      <c r="E42" s="17"/>
      <c r="F42" s="17"/>
      <c r="G42" s="17">
        <v>95</v>
      </c>
      <c r="H42" s="17">
        <v>0</v>
      </c>
      <c r="I42" s="17">
        <v>855</v>
      </c>
      <c r="J42" s="39">
        <f t="shared" si="1"/>
        <v>0</v>
      </c>
    </row>
    <row r="43" spans="1:10" ht="11.25">
      <c r="A43" s="27" t="s">
        <v>32</v>
      </c>
      <c r="B43" s="28" t="s">
        <v>36</v>
      </c>
      <c r="C43" s="29" t="s">
        <v>46</v>
      </c>
      <c r="D43" s="15">
        <v>297127</v>
      </c>
      <c r="E43" s="15"/>
      <c r="F43" s="15"/>
      <c r="G43" s="15">
        <v>0</v>
      </c>
      <c r="H43" s="15">
        <v>0</v>
      </c>
      <c r="I43" s="15">
        <v>86722.84</v>
      </c>
      <c r="J43" s="16">
        <f t="shared" si="1"/>
        <v>210404.16</v>
      </c>
    </row>
    <row r="44" spans="1:10" ht="11.25">
      <c r="A44" s="24" t="s">
        <v>32</v>
      </c>
      <c r="B44" s="25" t="s">
        <v>20</v>
      </c>
      <c r="C44" s="26" t="s">
        <v>47</v>
      </c>
      <c r="D44" s="17">
        <v>47500</v>
      </c>
      <c r="E44" s="17"/>
      <c r="F44" s="17">
        <v>42750</v>
      </c>
      <c r="G44" s="17">
        <v>4750</v>
      </c>
      <c r="H44" s="17">
        <v>0</v>
      </c>
      <c r="I44" s="17">
        <v>0</v>
      </c>
      <c r="J44" s="39">
        <f t="shared" si="1"/>
        <v>0</v>
      </c>
    </row>
    <row r="45" spans="1:10" ht="11.25">
      <c r="A45" s="27" t="s">
        <v>108</v>
      </c>
      <c r="B45" s="28" t="s">
        <v>15</v>
      </c>
      <c r="C45" s="29" t="s">
        <v>48</v>
      </c>
      <c r="D45" s="15">
        <v>47500</v>
      </c>
      <c r="E45" s="15"/>
      <c r="F45" s="15"/>
      <c r="G45" s="15">
        <v>4750</v>
      </c>
      <c r="H45" s="15">
        <v>36239</v>
      </c>
      <c r="I45" s="15">
        <v>6511</v>
      </c>
      <c r="J45" s="16">
        <f t="shared" si="1"/>
        <v>0</v>
      </c>
    </row>
    <row r="46" spans="1:10" ht="11.25">
      <c r="A46" s="24" t="s">
        <v>108</v>
      </c>
      <c r="B46" s="25" t="s">
        <v>18</v>
      </c>
      <c r="C46" s="26" t="s">
        <v>49</v>
      </c>
      <c r="D46" s="17">
        <v>2850</v>
      </c>
      <c r="E46" s="17"/>
      <c r="F46" s="17"/>
      <c r="G46" s="17">
        <v>285</v>
      </c>
      <c r="H46" s="17">
        <v>0</v>
      </c>
      <c r="I46" s="17">
        <v>0</v>
      </c>
      <c r="J46" s="39">
        <f t="shared" si="1"/>
        <v>2565</v>
      </c>
    </row>
    <row r="47" spans="1:10" ht="11.25">
      <c r="A47" s="27" t="s">
        <v>108</v>
      </c>
      <c r="B47" s="28" t="s">
        <v>20</v>
      </c>
      <c r="C47" s="29" t="s">
        <v>50</v>
      </c>
      <c r="D47" s="15">
        <v>19000</v>
      </c>
      <c r="E47" s="15"/>
      <c r="F47" s="15"/>
      <c r="G47" s="15">
        <v>1900</v>
      </c>
      <c r="H47" s="15">
        <v>0</v>
      </c>
      <c r="I47" s="15">
        <v>15513</v>
      </c>
      <c r="J47" s="16">
        <f t="shared" si="1"/>
        <v>1587</v>
      </c>
    </row>
    <row r="48" spans="1:10" ht="11.25">
      <c r="A48" s="27" t="s">
        <v>51</v>
      </c>
      <c r="B48" s="28" t="s">
        <v>74</v>
      </c>
      <c r="C48" s="29" t="s">
        <v>69</v>
      </c>
      <c r="D48" s="15">
        <v>50000</v>
      </c>
      <c r="E48" s="15"/>
      <c r="F48" s="15"/>
      <c r="G48" s="15">
        <v>10000</v>
      </c>
      <c r="H48" s="15">
        <v>0</v>
      </c>
      <c r="I48" s="15">
        <v>0</v>
      </c>
      <c r="J48" s="16">
        <f t="shared" si="1"/>
        <v>40000</v>
      </c>
    </row>
    <row r="49" spans="1:10" ht="11.25">
      <c r="A49" s="24" t="s">
        <v>51</v>
      </c>
      <c r="B49" s="25" t="s">
        <v>75</v>
      </c>
      <c r="C49" s="26" t="s">
        <v>53</v>
      </c>
      <c r="D49" s="17">
        <v>350000</v>
      </c>
      <c r="E49" s="17"/>
      <c r="F49" s="17"/>
      <c r="G49" s="17">
        <v>70000</v>
      </c>
      <c r="H49" s="17">
        <v>44200</v>
      </c>
      <c r="I49" s="17">
        <v>235800</v>
      </c>
      <c r="J49" s="39">
        <f t="shared" si="1"/>
        <v>0</v>
      </c>
    </row>
    <row r="50" spans="1:10" ht="11.25">
      <c r="A50" s="27" t="s">
        <v>51</v>
      </c>
      <c r="B50" s="28" t="s">
        <v>52</v>
      </c>
      <c r="C50" s="29" t="s">
        <v>54</v>
      </c>
      <c r="D50" s="15">
        <v>300000</v>
      </c>
      <c r="E50" s="15"/>
      <c r="F50" s="15"/>
      <c r="G50" s="15">
        <v>60000</v>
      </c>
      <c r="H50" s="15">
        <v>0</v>
      </c>
      <c r="I50" s="15">
        <v>0</v>
      </c>
      <c r="J50" s="16">
        <f t="shared" si="1"/>
        <v>240000</v>
      </c>
    </row>
    <row r="51" spans="1:10" ht="11.25">
      <c r="A51" s="24" t="s">
        <v>109</v>
      </c>
      <c r="B51" s="25" t="s">
        <v>75</v>
      </c>
      <c r="C51" s="26" t="s">
        <v>55</v>
      </c>
      <c r="D51" s="17">
        <v>52353</v>
      </c>
      <c r="E51" s="17"/>
      <c r="F51" s="17"/>
      <c r="G51" s="17">
        <v>10470.6</v>
      </c>
      <c r="H51" s="17">
        <v>0</v>
      </c>
      <c r="I51" s="17">
        <v>0</v>
      </c>
      <c r="J51" s="39">
        <f t="shared" si="1"/>
        <v>41882.4</v>
      </c>
    </row>
    <row r="52" spans="1:10" ht="11.25">
      <c r="A52" s="27" t="s">
        <v>109</v>
      </c>
      <c r="B52" s="28" t="s">
        <v>52</v>
      </c>
      <c r="C52" s="29" t="s">
        <v>56</v>
      </c>
      <c r="D52" s="15">
        <v>100000</v>
      </c>
      <c r="E52" s="15"/>
      <c r="F52" s="15"/>
      <c r="G52" s="15">
        <v>20000</v>
      </c>
      <c r="H52" s="15">
        <v>0</v>
      </c>
      <c r="I52" s="15">
        <v>0</v>
      </c>
      <c r="J52" s="16">
        <f t="shared" si="1"/>
        <v>80000</v>
      </c>
    </row>
    <row r="53" spans="1:10" ht="11.25">
      <c r="A53" s="27" t="s">
        <v>86</v>
      </c>
      <c r="B53" s="28" t="s">
        <v>75</v>
      </c>
      <c r="C53" s="29" t="s">
        <v>88</v>
      </c>
      <c r="D53" s="15">
        <v>50000</v>
      </c>
      <c r="E53" s="15"/>
      <c r="F53" s="15"/>
      <c r="G53" s="15">
        <v>10000</v>
      </c>
      <c r="H53" s="15">
        <v>0</v>
      </c>
      <c r="I53" s="15">
        <v>0</v>
      </c>
      <c r="J53" s="16">
        <f t="shared" si="1"/>
        <v>40000</v>
      </c>
    </row>
    <row r="54" spans="1:10" ht="11.25">
      <c r="A54" s="32" t="s">
        <v>87</v>
      </c>
      <c r="B54" s="25"/>
      <c r="C54" s="26" t="s">
        <v>89</v>
      </c>
      <c r="D54" s="17">
        <v>100000</v>
      </c>
      <c r="E54" s="17"/>
      <c r="F54" s="17"/>
      <c r="G54" s="17">
        <v>20000</v>
      </c>
      <c r="H54" s="17">
        <v>0</v>
      </c>
      <c r="I54" s="17">
        <v>0</v>
      </c>
      <c r="J54" s="39">
        <f t="shared" si="1"/>
        <v>80000</v>
      </c>
    </row>
    <row r="55" spans="1:10" ht="11.25">
      <c r="A55" s="27" t="s">
        <v>90</v>
      </c>
      <c r="B55" s="28" t="s">
        <v>18</v>
      </c>
      <c r="C55" s="29" t="s">
        <v>91</v>
      </c>
      <c r="D55" s="15">
        <v>943948</v>
      </c>
      <c r="E55" s="15"/>
      <c r="F55" s="15">
        <v>585403.2</v>
      </c>
      <c r="G55" s="15">
        <v>94394.8</v>
      </c>
      <c r="H55" s="15">
        <v>264150</v>
      </c>
      <c r="I55" s="15">
        <v>0</v>
      </c>
      <c r="J55" s="16">
        <f t="shared" si="1"/>
        <v>5.820766091346741E-11</v>
      </c>
    </row>
    <row r="56" spans="1:10" ht="11.25">
      <c r="A56" s="32" t="s">
        <v>90</v>
      </c>
      <c r="B56" s="33" t="s">
        <v>92</v>
      </c>
      <c r="C56" s="26" t="s">
        <v>93</v>
      </c>
      <c r="D56" s="17">
        <v>4750</v>
      </c>
      <c r="E56" s="17"/>
      <c r="F56" s="17">
        <v>4275</v>
      </c>
      <c r="G56" s="17">
        <v>475</v>
      </c>
      <c r="H56" s="17">
        <v>0</v>
      </c>
      <c r="I56" s="17">
        <v>0</v>
      </c>
      <c r="J56" s="39">
        <f t="shared" si="1"/>
        <v>0</v>
      </c>
    </row>
    <row r="57" spans="1:10" ht="11.25">
      <c r="A57" s="27" t="s">
        <v>59</v>
      </c>
      <c r="B57" s="28" t="s">
        <v>15</v>
      </c>
      <c r="C57" s="29" t="s">
        <v>60</v>
      </c>
      <c r="D57" s="15">
        <v>285000</v>
      </c>
      <c r="E57" s="15"/>
      <c r="F57" s="15">
        <v>191720.59</v>
      </c>
      <c r="G57" s="15">
        <v>28500</v>
      </c>
      <c r="H57" s="15">
        <v>4166</v>
      </c>
      <c r="I57" s="15">
        <v>60613.4</v>
      </c>
      <c r="J57" s="16">
        <f t="shared" si="1"/>
        <v>0.010000000002037268</v>
      </c>
    </row>
    <row r="58" spans="1:10" ht="11.25">
      <c r="A58" s="24" t="s">
        <v>59</v>
      </c>
      <c r="B58" s="25" t="s">
        <v>18</v>
      </c>
      <c r="C58" s="26" t="s">
        <v>61</v>
      </c>
      <c r="D58" s="17">
        <v>1425000</v>
      </c>
      <c r="E58" s="17"/>
      <c r="F58" s="17">
        <v>600483.98</v>
      </c>
      <c r="G58" s="17">
        <v>142500</v>
      </c>
      <c r="H58" s="17">
        <v>986.67</v>
      </c>
      <c r="I58" s="17">
        <v>681029.35</v>
      </c>
      <c r="J58" s="39">
        <f t="shared" si="1"/>
        <v>0</v>
      </c>
    </row>
    <row r="59" spans="1:10" ht="11.25">
      <c r="A59" s="27" t="s">
        <v>59</v>
      </c>
      <c r="B59" s="28" t="s">
        <v>19</v>
      </c>
      <c r="C59" s="29" t="s">
        <v>62</v>
      </c>
      <c r="D59" s="15">
        <v>950</v>
      </c>
      <c r="E59" s="15"/>
      <c r="F59" s="15">
        <v>855</v>
      </c>
      <c r="G59" s="15">
        <v>95</v>
      </c>
      <c r="H59" s="15">
        <v>0</v>
      </c>
      <c r="I59" s="15">
        <v>0</v>
      </c>
      <c r="J59" s="16">
        <f t="shared" si="1"/>
        <v>0</v>
      </c>
    </row>
    <row r="60" spans="1:10" ht="11.25">
      <c r="A60" s="24" t="s">
        <v>59</v>
      </c>
      <c r="B60" s="25" t="s">
        <v>20</v>
      </c>
      <c r="C60" s="26" t="s">
        <v>63</v>
      </c>
      <c r="D60" s="17">
        <v>47500</v>
      </c>
      <c r="E60" s="17"/>
      <c r="F60" s="17">
        <v>42750</v>
      </c>
      <c r="G60" s="17">
        <v>4750</v>
      </c>
      <c r="H60" s="17">
        <v>0</v>
      </c>
      <c r="I60" s="17">
        <v>0</v>
      </c>
      <c r="J60" s="39">
        <f t="shared" si="1"/>
        <v>0</v>
      </c>
    </row>
    <row r="61" spans="1:10" ht="11.25">
      <c r="A61" s="27" t="s">
        <v>94</v>
      </c>
      <c r="B61" s="28" t="s">
        <v>18</v>
      </c>
      <c r="C61" s="29" t="s">
        <v>95</v>
      </c>
      <c r="D61" s="17">
        <v>1425000</v>
      </c>
      <c r="E61" s="17"/>
      <c r="F61" s="17">
        <v>460072.58</v>
      </c>
      <c r="G61" s="17">
        <v>142500</v>
      </c>
      <c r="H61" s="17">
        <v>204163.38</v>
      </c>
      <c r="I61" s="17">
        <v>618264.03</v>
      </c>
      <c r="J61" s="39">
        <f t="shared" si="1"/>
        <v>0.009999999892897904</v>
      </c>
    </row>
    <row r="62" spans="1:10" ht="11.25">
      <c r="A62" s="32" t="s">
        <v>96</v>
      </c>
      <c r="B62" s="33" t="s">
        <v>97</v>
      </c>
      <c r="C62" s="26" t="s">
        <v>98</v>
      </c>
      <c r="D62" s="15">
        <v>61652</v>
      </c>
      <c r="E62" s="15"/>
      <c r="F62" s="15"/>
      <c r="G62" s="15">
        <v>12330.4</v>
      </c>
      <c r="H62" s="15">
        <v>0</v>
      </c>
      <c r="I62" s="15">
        <v>0</v>
      </c>
      <c r="J62" s="16">
        <f t="shared" si="1"/>
        <v>49321.6</v>
      </c>
    </row>
    <row r="63" spans="1:10" ht="11.25">
      <c r="A63" s="34" t="s">
        <v>96</v>
      </c>
      <c r="B63" s="35" t="s">
        <v>99</v>
      </c>
      <c r="C63" s="29" t="s">
        <v>100</v>
      </c>
      <c r="D63" s="17">
        <v>700000</v>
      </c>
      <c r="E63" s="17"/>
      <c r="F63" s="17">
        <v>341000</v>
      </c>
      <c r="G63" s="17">
        <v>340000</v>
      </c>
      <c r="H63" s="17">
        <v>0</v>
      </c>
      <c r="I63" s="17">
        <v>0</v>
      </c>
      <c r="J63" s="39">
        <f t="shared" si="1"/>
        <v>19000</v>
      </c>
    </row>
    <row r="64" spans="1:10" ht="11.25">
      <c r="A64" s="41" t="s">
        <v>113</v>
      </c>
      <c r="B64" s="35"/>
      <c r="C64" s="29" t="s">
        <v>114</v>
      </c>
      <c r="D64" s="17">
        <v>1850000</v>
      </c>
      <c r="E64" s="17"/>
      <c r="F64" s="17">
        <v>298425.12</v>
      </c>
      <c r="G64" s="17">
        <v>185000</v>
      </c>
      <c r="H64" s="17">
        <v>0</v>
      </c>
      <c r="I64" s="17">
        <v>1366574.87</v>
      </c>
      <c r="J64" s="39">
        <f t="shared" si="1"/>
        <v>0.009999999776482582</v>
      </c>
    </row>
    <row r="65" spans="1:10" ht="11.25">
      <c r="A65" s="24" t="s">
        <v>111</v>
      </c>
      <c r="B65" s="25" t="s">
        <v>15</v>
      </c>
      <c r="C65" s="26" t="s">
        <v>76</v>
      </c>
      <c r="D65" s="15">
        <v>7125</v>
      </c>
      <c r="E65" s="15"/>
      <c r="F65" s="15"/>
      <c r="G65" s="15">
        <v>712.5</v>
      </c>
      <c r="H65" s="15">
        <v>0</v>
      </c>
      <c r="I65" s="15">
        <v>0</v>
      </c>
      <c r="J65" s="16">
        <f t="shared" si="1"/>
        <v>6412.5</v>
      </c>
    </row>
    <row r="66" spans="1:10" ht="11.25">
      <c r="A66" s="24" t="s">
        <v>111</v>
      </c>
      <c r="B66" s="25" t="s">
        <v>25</v>
      </c>
      <c r="C66" s="26" t="s">
        <v>77</v>
      </c>
      <c r="D66" s="15">
        <v>33250</v>
      </c>
      <c r="E66" s="15"/>
      <c r="F66" s="15"/>
      <c r="G66" s="15">
        <v>3325</v>
      </c>
      <c r="H66" s="15">
        <v>0</v>
      </c>
      <c r="I66" s="15">
        <v>0</v>
      </c>
      <c r="J66" s="16">
        <f t="shared" si="1"/>
        <v>29925</v>
      </c>
    </row>
    <row r="67" spans="1:10" ht="11.25">
      <c r="A67" s="27" t="s">
        <v>111</v>
      </c>
      <c r="B67" s="28" t="s">
        <v>18</v>
      </c>
      <c r="C67" s="29" t="s">
        <v>65</v>
      </c>
      <c r="D67" s="17">
        <v>320720</v>
      </c>
      <c r="E67" s="17"/>
      <c r="F67" s="17"/>
      <c r="G67" s="17">
        <v>32072</v>
      </c>
      <c r="H67" s="17">
        <v>0</v>
      </c>
      <c r="I67" s="17">
        <v>11200</v>
      </c>
      <c r="J67" s="39">
        <f t="shared" si="1"/>
        <v>277448</v>
      </c>
    </row>
    <row r="68" spans="1:10" ht="11.25">
      <c r="A68" s="24" t="s">
        <v>111</v>
      </c>
      <c r="B68" s="33" t="s">
        <v>20</v>
      </c>
      <c r="C68" s="26" t="s">
        <v>112</v>
      </c>
      <c r="D68" s="17">
        <v>37535</v>
      </c>
      <c r="E68" s="17"/>
      <c r="F68" s="17"/>
      <c r="G68" s="17">
        <v>3753.5</v>
      </c>
      <c r="H68" s="17">
        <v>0</v>
      </c>
      <c r="I68" s="17">
        <v>0</v>
      </c>
      <c r="J68" s="39">
        <f t="shared" si="1"/>
        <v>33781.5</v>
      </c>
    </row>
    <row r="69" spans="1:10" ht="11.25">
      <c r="A69" s="24" t="s">
        <v>64</v>
      </c>
      <c r="B69" s="25" t="s">
        <v>15</v>
      </c>
      <c r="C69" s="26" t="s">
        <v>66</v>
      </c>
      <c r="D69" s="17">
        <v>90250</v>
      </c>
      <c r="E69" s="17"/>
      <c r="F69" s="17"/>
      <c r="G69" s="17">
        <v>9025</v>
      </c>
      <c r="H69" s="17">
        <v>0</v>
      </c>
      <c r="I69" s="17">
        <v>0</v>
      </c>
      <c r="J69" s="39">
        <f t="shared" si="1"/>
        <v>81225</v>
      </c>
    </row>
    <row r="70" spans="1:10" ht="11.25">
      <c r="A70" s="24" t="s">
        <v>64</v>
      </c>
      <c r="B70" s="25" t="s">
        <v>25</v>
      </c>
      <c r="C70" s="26" t="s">
        <v>67</v>
      </c>
      <c r="D70" s="17">
        <v>332500</v>
      </c>
      <c r="E70" s="17"/>
      <c r="F70" s="17"/>
      <c r="G70" s="17">
        <v>33250</v>
      </c>
      <c r="H70" s="17">
        <v>0.14</v>
      </c>
      <c r="I70" s="17">
        <v>48139.46</v>
      </c>
      <c r="J70" s="39">
        <f t="shared" si="1"/>
        <v>251110.4</v>
      </c>
    </row>
    <row r="71" spans="1:10" ht="11.25">
      <c r="A71" s="27" t="s">
        <v>64</v>
      </c>
      <c r="B71" s="28" t="s">
        <v>18</v>
      </c>
      <c r="C71" s="29" t="s">
        <v>68</v>
      </c>
      <c r="D71" s="15">
        <v>219450</v>
      </c>
      <c r="E71" s="15"/>
      <c r="F71" s="15"/>
      <c r="G71" s="15">
        <v>21945</v>
      </c>
      <c r="H71" s="15">
        <v>78915</v>
      </c>
      <c r="I71" s="15">
        <v>118590</v>
      </c>
      <c r="J71" s="16">
        <f t="shared" si="1"/>
        <v>0</v>
      </c>
    </row>
    <row r="72" spans="1:10" ht="12" thickBot="1">
      <c r="A72" s="36" t="s">
        <v>64</v>
      </c>
      <c r="B72" s="37" t="s">
        <v>20</v>
      </c>
      <c r="C72" s="38" t="s">
        <v>78</v>
      </c>
      <c r="D72" s="17">
        <v>15200</v>
      </c>
      <c r="E72" s="17"/>
      <c r="F72" s="17"/>
      <c r="G72" s="17">
        <v>1520</v>
      </c>
      <c r="H72" s="17">
        <v>0</v>
      </c>
      <c r="I72" s="17">
        <v>0</v>
      </c>
      <c r="J72" s="39">
        <f t="shared" si="1"/>
        <v>13680</v>
      </c>
    </row>
    <row r="73" spans="1:10" ht="12" thickBot="1">
      <c r="A73" s="11"/>
      <c r="B73" s="19"/>
      <c r="C73" s="12" t="s">
        <v>8</v>
      </c>
      <c r="D73" s="13">
        <f aca="true" t="shared" si="2" ref="D73:I73">SUM(D5:D72)</f>
        <v>25429817</v>
      </c>
      <c r="E73" s="13">
        <f t="shared" si="2"/>
        <v>214407.99</v>
      </c>
      <c r="F73" s="13">
        <f t="shared" si="2"/>
        <v>2728520.93</v>
      </c>
      <c r="G73" s="13">
        <f t="shared" si="2"/>
        <v>1963095.08</v>
      </c>
      <c r="H73" s="13">
        <f t="shared" si="2"/>
        <v>712478.86</v>
      </c>
      <c r="I73" s="13">
        <f t="shared" si="2"/>
        <v>7919799.99</v>
      </c>
      <c r="J73" s="40">
        <f>SUM(J7:J72)</f>
        <v>12320330.129999999</v>
      </c>
    </row>
    <row r="74" spans="3:10" ht="12.75">
      <c r="C74" s="5"/>
      <c r="J74"/>
    </row>
    <row r="75" ht="12.75">
      <c r="J75"/>
    </row>
    <row r="76" ht="12.75">
      <c r="J76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2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76"/>
  <sheetViews>
    <sheetView zoomScaleSheetLayoutView="100" zoomScalePageLayoutView="0" workbookViewId="0" topLeftCell="A2">
      <pane xSplit="2" ySplit="5" topLeftCell="D5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F70" sqref="F70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137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6260.5</v>
      </c>
      <c r="I8" s="17">
        <v>70689.5</v>
      </c>
      <c r="J8" s="39">
        <f t="shared" si="0"/>
        <v>0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8358.24</v>
      </c>
      <c r="I9" s="15">
        <v>29260.16</v>
      </c>
      <c r="J9" s="16">
        <f t="shared" si="0"/>
        <v>343.6000000000022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482.6</v>
      </c>
      <c r="I10" s="17">
        <v>14137.9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7100</v>
      </c>
      <c r="J15" s="39">
        <f t="shared" si="0"/>
        <v>41940.770000000004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9000</v>
      </c>
      <c r="J16" s="16">
        <f t="shared" si="0"/>
        <v>25200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62610.82</v>
      </c>
      <c r="J19" s="16">
        <f t="shared" si="0"/>
        <v>282089.18</v>
      </c>
    </row>
    <row r="20" spans="1:10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42881.99</v>
      </c>
      <c r="H20" s="18">
        <v>0</v>
      </c>
      <c r="I20" s="18">
        <v>0</v>
      </c>
      <c r="J20" s="39">
        <f t="shared" si="0"/>
        <v>0.010000000002037268</v>
      </c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171526</v>
      </c>
      <c r="H21" s="15">
        <v>0</v>
      </c>
      <c r="I21" s="15">
        <v>0</v>
      </c>
      <c r="J21" s="16">
        <f t="shared" si="0"/>
        <v>0</v>
      </c>
    </row>
    <row r="22" spans="1:11" ht="11.25">
      <c r="A22" s="30" t="s">
        <v>80</v>
      </c>
      <c r="B22" s="31" t="s">
        <v>133</v>
      </c>
      <c r="C22" s="14" t="s">
        <v>136</v>
      </c>
      <c r="D22" s="18">
        <v>0</v>
      </c>
      <c r="E22" s="18">
        <v>42881.99</v>
      </c>
      <c r="F22" s="18"/>
      <c r="G22" s="18">
        <v>0</v>
      </c>
      <c r="H22" s="18">
        <v>0</v>
      </c>
      <c r="I22" s="18">
        <v>0</v>
      </c>
      <c r="J22" s="39">
        <f t="shared" si="0"/>
        <v>42881.99</v>
      </c>
      <c r="K22" s="10"/>
    </row>
    <row r="23" spans="1:10" ht="11.25">
      <c r="A23" s="27" t="s">
        <v>80</v>
      </c>
      <c r="B23" s="28" t="s">
        <v>132</v>
      </c>
      <c r="C23" s="29" t="s">
        <v>134</v>
      </c>
      <c r="D23" s="15">
        <v>0</v>
      </c>
      <c r="E23" s="15">
        <v>171526</v>
      </c>
      <c r="F23" s="15"/>
      <c r="G23" s="15">
        <v>0</v>
      </c>
      <c r="H23" s="15">
        <v>0</v>
      </c>
      <c r="I23" s="15">
        <v>0</v>
      </c>
      <c r="J23" s="16">
        <f t="shared" si="0"/>
        <v>171526</v>
      </c>
    </row>
    <row r="24" spans="1:10" ht="11.25">
      <c r="A24" s="30" t="s">
        <v>83</v>
      </c>
      <c r="B24" s="31" t="s">
        <v>15</v>
      </c>
      <c r="C24" s="14" t="s">
        <v>135</v>
      </c>
      <c r="D24" s="18">
        <v>28588</v>
      </c>
      <c r="E24" s="18"/>
      <c r="F24" s="18"/>
      <c r="G24" s="18">
        <v>28587.99</v>
      </c>
      <c r="H24" s="18">
        <v>0</v>
      </c>
      <c r="I24" s="18">
        <v>0</v>
      </c>
      <c r="J24" s="39">
        <f t="shared" si="0"/>
        <v>0.00999999999839929</v>
      </c>
    </row>
    <row r="25" spans="1:10" ht="11.25">
      <c r="A25" s="27" t="s">
        <v>83</v>
      </c>
      <c r="B25" s="28" t="s">
        <v>18</v>
      </c>
      <c r="C25" s="29" t="s">
        <v>85</v>
      </c>
      <c r="D25" s="15">
        <v>114351</v>
      </c>
      <c r="E25" s="15"/>
      <c r="F25" s="15"/>
      <c r="G25" s="15">
        <v>114351</v>
      </c>
      <c r="H25" s="15">
        <v>0</v>
      </c>
      <c r="I25" s="15">
        <v>0</v>
      </c>
      <c r="J25" s="16">
        <f t="shared" si="0"/>
        <v>0</v>
      </c>
    </row>
    <row r="26" spans="1:10" ht="11.25">
      <c r="A26" s="27" t="s">
        <v>107</v>
      </c>
      <c r="B26" s="28" t="s">
        <v>15</v>
      </c>
      <c r="C26" s="29" t="s">
        <v>26</v>
      </c>
      <c r="D26" s="15">
        <v>28500</v>
      </c>
      <c r="E26" s="15"/>
      <c r="F26" s="15"/>
      <c r="G26" s="15">
        <v>2850</v>
      </c>
      <c r="H26" s="15">
        <v>0</v>
      </c>
      <c r="I26" s="15">
        <v>0</v>
      </c>
      <c r="J26" s="16">
        <f t="shared" si="0"/>
        <v>25650</v>
      </c>
    </row>
    <row r="27" spans="1:10" ht="11.25">
      <c r="A27" s="27" t="s">
        <v>107</v>
      </c>
      <c r="B27" s="28" t="s">
        <v>17</v>
      </c>
      <c r="C27" s="29" t="s">
        <v>27</v>
      </c>
      <c r="D27" s="15">
        <v>95000</v>
      </c>
      <c r="E27" s="15"/>
      <c r="F27" s="15"/>
      <c r="G27" s="15">
        <v>9500</v>
      </c>
      <c r="H27" s="15">
        <v>0</v>
      </c>
      <c r="I27" s="15">
        <v>1860</v>
      </c>
      <c r="J27" s="16">
        <f t="shared" si="0"/>
        <v>83640</v>
      </c>
    </row>
    <row r="28" spans="1:10" ht="11.25">
      <c r="A28" s="24" t="s">
        <v>107</v>
      </c>
      <c r="B28" s="25" t="s">
        <v>25</v>
      </c>
      <c r="C28" s="26" t="s">
        <v>31</v>
      </c>
      <c r="D28" s="17">
        <v>380000</v>
      </c>
      <c r="E28" s="17"/>
      <c r="F28" s="17"/>
      <c r="G28" s="17">
        <v>38000</v>
      </c>
      <c r="H28" s="17">
        <v>0</v>
      </c>
      <c r="I28" s="17">
        <v>0</v>
      </c>
      <c r="J28" s="39">
        <f t="shared" si="0"/>
        <v>342000</v>
      </c>
    </row>
    <row r="29" spans="1:10" ht="11.25">
      <c r="A29" s="27" t="s">
        <v>107</v>
      </c>
      <c r="B29" s="28" t="s">
        <v>18</v>
      </c>
      <c r="C29" s="29" t="s">
        <v>28</v>
      </c>
      <c r="D29" s="15">
        <v>285000</v>
      </c>
      <c r="E29" s="15"/>
      <c r="F29" s="15"/>
      <c r="G29" s="15">
        <v>28500</v>
      </c>
      <c r="H29" s="15">
        <v>9215.74</v>
      </c>
      <c r="I29" s="15">
        <v>247284.26</v>
      </c>
      <c r="J29" s="16">
        <f t="shared" si="0"/>
        <v>0</v>
      </c>
    </row>
    <row r="30" spans="1:10" ht="11.25">
      <c r="A30" s="24" t="s">
        <v>107</v>
      </c>
      <c r="B30" s="25" t="s">
        <v>19</v>
      </c>
      <c r="C30" s="26" t="s">
        <v>29</v>
      </c>
      <c r="D30" s="17">
        <v>38760</v>
      </c>
      <c r="E30" s="17"/>
      <c r="F30" s="17"/>
      <c r="G30" s="17">
        <v>3876</v>
      </c>
      <c r="H30" s="17">
        <v>0</v>
      </c>
      <c r="I30" s="17">
        <v>372</v>
      </c>
      <c r="J30" s="39">
        <f t="shared" si="0"/>
        <v>34512</v>
      </c>
    </row>
    <row r="31" spans="1:10" ht="11.25">
      <c r="A31" s="27" t="s">
        <v>107</v>
      </c>
      <c r="B31" s="28" t="s">
        <v>20</v>
      </c>
      <c r="C31" s="29" t="s">
        <v>30</v>
      </c>
      <c r="D31" s="15">
        <v>28500</v>
      </c>
      <c r="E31" s="15"/>
      <c r="F31" s="15"/>
      <c r="G31" s="15">
        <v>2850</v>
      </c>
      <c r="H31" s="15">
        <v>0</v>
      </c>
      <c r="I31" s="15">
        <v>0</v>
      </c>
      <c r="J31" s="16">
        <f t="shared" si="0"/>
        <v>25650</v>
      </c>
    </row>
    <row r="32" spans="1:10" ht="11.25">
      <c r="A32" s="27" t="s">
        <v>110</v>
      </c>
      <c r="B32" s="28" t="s">
        <v>25</v>
      </c>
      <c r="C32" s="29" t="s">
        <v>57</v>
      </c>
      <c r="D32" s="15">
        <v>9500</v>
      </c>
      <c r="E32" s="15"/>
      <c r="F32" s="15"/>
      <c r="G32" s="15">
        <v>950</v>
      </c>
      <c r="H32" s="15">
        <v>0</v>
      </c>
      <c r="I32" s="15">
        <v>0</v>
      </c>
      <c r="J32" s="16">
        <f t="shared" si="0"/>
        <v>8550</v>
      </c>
    </row>
    <row r="33" spans="1:10" ht="11.25">
      <c r="A33" s="24" t="s">
        <v>110</v>
      </c>
      <c r="B33" s="25" t="s">
        <v>18</v>
      </c>
      <c r="C33" s="26" t="s">
        <v>58</v>
      </c>
      <c r="D33" s="17">
        <v>76000</v>
      </c>
      <c r="E33" s="17"/>
      <c r="F33" s="17"/>
      <c r="G33" s="17">
        <v>7600</v>
      </c>
      <c r="H33" s="17">
        <v>0</v>
      </c>
      <c r="I33" s="17">
        <v>0</v>
      </c>
      <c r="J33" s="39">
        <f t="shared" si="0"/>
        <v>68400</v>
      </c>
    </row>
    <row r="34" spans="1:10" ht="11.25">
      <c r="A34" s="24" t="s">
        <v>32</v>
      </c>
      <c r="B34" s="25" t="s">
        <v>33</v>
      </c>
      <c r="C34" s="26" t="s">
        <v>37</v>
      </c>
      <c r="D34" s="17">
        <v>11330918</v>
      </c>
      <c r="E34" s="17"/>
      <c r="F34" s="17"/>
      <c r="G34" s="17">
        <v>0</v>
      </c>
      <c r="H34" s="17">
        <v>0</v>
      </c>
      <c r="I34" s="17">
        <v>2562161.82</v>
      </c>
      <c r="J34" s="39">
        <f t="shared" si="0"/>
        <v>8768756.18</v>
      </c>
    </row>
    <row r="35" spans="1:10" ht="11.25">
      <c r="A35" s="27" t="s">
        <v>32</v>
      </c>
      <c r="B35" s="28" t="s">
        <v>34</v>
      </c>
      <c r="C35" s="29" t="s">
        <v>38</v>
      </c>
      <c r="D35" s="15">
        <v>4750</v>
      </c>
      <c r="E35" s="15"/>
      <c r="F35" s="15">
        <v>4275</v>
      </c>
      <c r="G35" s="15">
        <v>475</v>
      </c>
      <c r="H35" s="15">
        <v>0</v>
      </c>
      <c r="I35" s="15">
        <v>0</v>
      </c>
      <c r="J35" s="16">
        <f t="shared" si="0"/>
        <v>0</v>
      </c>
    </row>
    <row r="36" spans="1:10" ht="11.25">
      <c r="A36" s="24" t="s">
        <v>32</v>
      </c>
      <c r="B36" s="25" t="s">
        <v>15</v>
      </c>
      <c r="C36" s="26" t="s">
        <v>39</v>
      </c>
      <c r="D36" s="17">
        <v>285000</v>
      </c>
      <c r="E36" s="17"/>
      <c r="F36" s="17">
        <v>145131.37</v>
      </c>
      <c r="G36" s="17">
        <v>28500</v>
      </c>
      <c r="H36" s="17">
        <v>0</v>
      </c>
      <c r="I36" s="17">
        <v>111368.62</v>
      </c>
      <c r="J36" s="39">
        <f t="shared" si="0"/>
        <v>0.010000000009313226</v>
      </c>
    </row>
    <row r="37" spans="1:10" ht="11.25">
      <c r="A37" s="27" t="s">
        <v>32</v>
      </c>
      <c r="B37" s="28" t="s">
        <v>24</v>
      </c>
      <c r="C37" s="29" t="s">
        <v>40</v>
      </c>
      <c r="D37" s="15">
        <v>9500</v>
      </c>
      <c r="E37" s="15"/>
      <c r="F37" s="15">
        <v>6250</v>
      </c>
      <c r="G37" s="15">
        <v>950</v>
      </c>
      <c r="H37" s="15">
        <v>0</v>
      </c>
      <c r="I37" s="15">
        <v>2300</v>
      </c>
      <c r="J37" s="16">
        <f t="shared" si="0"/>
        <v>0</v>
      </c>
    </row>
    <row r="38" spans="1:10" ht="11.25">
      <c r="A38" s="24" t="s">
        <v>32</v>
      </c>
      <c r="B38" s="25" t="s">
        <v>17</v>
      </c>
      <c r="C38" s="26" t="s">
        <v>41</v>
      </c>
      <c r="D38" s="17">
        <v>950</v>
      </c>
      <c r="E38" s="17"/>
      <c r="F38" s="17">
        <v>855</v>
      </c>
      <c r="G38" s="17">
        <v>95</v>
      </c>
      <c r="H38" s="17">
        <v>0</v>
      </c>
      <c r="I38" s="17">
        <v>0</v>
      </c>
      <c r="J38" s="39">
        <f t="shared" si="0"/>
        <v>0</v>
      </c>
    </row>
    <row r="39" spans="1:10" ht="11.25">
      <c r="A39" s="27" t="s">
        <v>32</v>
      </c>
      <c r="B39" s="28" t="s">
        <v>25</v>
      </c>
      <c r="C39" s="29" t="s">
        <v>42</v>
      </c>
      <c r="D39" s="15">
        <v>4749</v>
      </c>
      <c r="E39" s="15"/>
      <c r="F39" s="15">
        <v>4274.09</v>
      </c>
      <c r="G39" s="15">
        <v>474.9</v>
      </c>
      <c r="H39" s="15">
        <v>0</v>
      </c>
      <c r="I39" s="15">
        <v>0</v>
      </c>
      <c r="J39" s="16">
        <f aca="true" t="shared" si="1" ref="J39:J70">D39+E39-F39-G39-H39-I39</f>
        <v>0.009999999999877218</v>
      </c>
    </row>
    <row r="40" spans="1:10" ht="11.25">
      <c r="A40" s="24" t="s">
        <v>32</v>
      </c>
      <c r="B40" s="25" t="s">
        <v>18</v>
      </c>
      <c r="C40" s="26" t="s">
        <v>43</v>
      </c>
      <c r="D40" s="17">
        <v>1425000</v>
      </c>
      <c r="E40" s="17"/>
      <c r="F40" s="17"/>
      <c r="G40" s="17">
        <v>142500</v>
      </c>
      <c r="H40" s="17">
        <v>44930.36</v>
      </c>
      <c r="I40" s="17">
        <v>1237569.64</v>
      </c>
      <c r="J40" s="39">
        <f t="shared" si="1"/>
        <v>0</v>
      </c>
    </row>
    <row r="41" spans="1:10" ht="11.25">
      <c r="A41" s="27" t="s">
        <v>32</v>
      </c>
      <c r="B41" s="28" t="s">
        <v>35</v>
      </c>
      <c r="C41" s="29" t="s">
        <v>44</v>
      </c>
      <c r="D41" s="15">
        <v>1150949</v>
      </c>
      <c r="E41" s="15"/>
      <c r="F41" s="15"/>
      <c r="G41" s="15">
        <v>0</v>
      </c>
      <c r="H41" s="15">
        <v>0</v>
      </c>
      <c r="I41" s="15">
        <v>313564.32</v>
      </c>
      <c r="J41" s="39">
        <f t="shared" si="1"/>
        <v>837384.6799999999</v>
      </c>
    </row>
    <row r="42" spans="1:10" ht="11.25">
      <c r="A42" s="24" t="s">
        <v>32</v>
      </c>
      <c r="B42" s="25" t="s">
        <v>19</v>
      </c>
      <c r="C42" s="26" t="s">
        <v>45</v>
      </c>
      <c r="D42" s="17">
        <v>950</v>
      </c>
      <c r="E42" s="17"/>
      <c r="F42" s="17"/>
      <c r="G42" s="17">
        <v>95</v>
      </c>
      <c r="H42" s="17">
        <v>0</v>
      </c>
      <c r="I42" s="17">
        <v>855</v>
      </c>
      <c r="J42" s="39">
        <f t="shared" si="1"/>
        <v>0</v>
      </c>
    </row>
    <row r="43" spans="1:10" ht="11.25">
      <c r="A43" s="27" t="s">
        <v>32</v>
      </c>
      <c r="B43" s="28" t="s">
        <v>36</v>
      </c>
      <c r="C43" s="29" t="s">
        <v>46</v>
      </c>
      <c r="D43" s="15">
        <v>297127</v>
      </c>
      <c r="E43" s="15"/>
      <c r="F43" s="15"/>
      <c r="G43" s="15">
        <v>0</v>
      </c>
      <c r="H43" s="15">
        <v>0</v>
      </c>
      <c r="I43" s="15">
        <v>86722.84</v>
      </c>
      <c r="J43" s="16">
        <f t="shared" si="1"/>
        <v>210404.16</v>
      </c>
    </row>
    <row r="44" spans="1:10" ht="11.25">
      <c r="A44" s="24" t="s">
        <v>32</v>
      </c>
      <c r="B44" s="25" t="s">
        <v>20</v>
      </c>
      <c r="C44" s="26" t="s">
        <v>47</v>
      </c>
      <c r="D44" s="17">
        <v>47500</v>
      </c>
      <c r="E44" s="17"/>
      <c r="F44" s="17">
        <v>42750</v>
      </c>
      <c r="G44" s="17">
        <v>4750</v>
      </c>
      <c r="H44" s="17">
        <v>0</v>
      </c>
      <c r="I44" s="17">
        <v>0</v>
      </c>
      <c r="J44" s="39">
        <f t="shared" si="1"/>
        <v>0</v>
      </c>
    </row>
    <row r="45" spans="1:10" ht="11.25">
      <c r="A45" s="27" t="s">
        <v>108</v>
      </c>
      <c r="B45" s="28" t="s">
        <v>15</v>
      </c>
      <c r="C45" s="29" t="s">
        <v>48</v>
      </c>
      <c r="D45" s="15">
        <v>47500</v>
      </c>
      <c r="E45" s="15"/>
      <c r="F45" s="15"/>
      <c r="G45" s="15">
        <v>4750</v>
      </c>
      <c r="H45" s="15">
        <v>36239</v>
      </c>
      <c r="I45" s="15">
        <v>6511</v>
      </c>
      <c r="J45" s="16">
        <f t="shared" si="1"/>
        <v>0</v>
      </c>
    </row>
    <row r="46" spans="1:10" ht="11.25">
      <c r="A46" s="24" t="s">
        <v>108</v>
      </c>
      <c r="B46" s="25" t="s">
        <v>18</v>
      </c>
      <c r="C46" s="26" t="s">
        <v>49</v>
      </c>
      <c r="D46" s="17">
        <v>2850</v>
      </c>
      <c r="E46" s="17"/>
      <c r="F46" s="17"/>
      <c r="G46" s="17">
        <v>285</v>
      </c>
      <c r="H46" s="17">
        <v>0</v>
      </c>
      <c r="I46" s="17">
        <v>0</v>
      </c>
      <c r="J46" s="39">
        <f t="shared" si="1"/>
        <v>2565</v>
      </c>
    </row>
    <row r="47" spans="1:10" ht="11.25">
      <c r="A47" s="27" t="s">
        <v>108</v>
      </c>
      <c r="B47" s="28" t="s">
        <v>20</v>
      </c>
      <c r="C47" s="29" t="s">
        <v>50</v>
      </c>
      <c r="D47" s="15">
        <v>19000</v>
      </c>
      <c r="E47" s="15"/>
      <c r="F47" s="15"/>
      <c r="G47" s="15">
        <v>1900</v>
      </c>
      <c r="H47" s="15">
        <v>0</v>
      </c>
      <c r="I47" s="15">
        <v>15513</v>
      </c>
      <c r="J47" s="16">
        <f t="shared" si="1"/>
        <v>1587</v>
      </c>
    </row>
    <row r="48" spans="1:10" ht="11.25">
      <c r="A48" s="27" t="s">
        <v>51</v>
      </c>
      <c r="B48" s="28" t="s">
        <v>74</v>
      </c>
      <c r="C48" s="29" t="s">
        <v>69</v>
      </c>
      <c r="D48" s="15">
        <v>50000</v>
      </c>
      <c r="E48" s="15"/>
      <c r="F48" s="15"/>
      <c r="G48" s="15">
        <v>10000</v>
      </c>
      <c r="H48" s="15">
        <v>0</v>
      </c>
      <c r="I48" s="15">
        <v>0</v>
      </c>
      <c r="J48" s="16">
        <f t="shared" si="1"/>
        <v>40000</v>
      </c>
    </row>
    <row r="49" spans="1:10" ht="11.25">
      <c r="A49" s="24" t="s">
        <v>51</v>
      </c>
      <c r="B49" s="25" t="s">
        <v>75</v>
      </c>
      <c r="C49" s="26" t="s">
        <v>53</v>
      </c>
      <c r="D49" s="17">
        <v>350000</v>
      </c>
      <c r="E49" s="17"/>
      <c r="F49" s="17"/>
      <c r="G49" s="17">
        <v>70000</v>
      </c>
      <c r="H49" s="17">
        <v>44200</v>
      </c>
      <c r="I49" s="17">
        <v>235800</v>
      </c>
      <c r="J49" s="39">
        <f t="shared" si="1"/>
        <v>0</v>
      </c>
    </row>
    <row r="50" spans="1:10" ht="11.25">
      <c r="A50" s="27" t="s">
        <v>51</v>
      </c>
      <c r="B50" s="28" t="s">
        <v>52</v>
      </c>
      <c r="C50" s="29" t="s">
        <v>54</v>
      </c>
      <c r="D50" s="15">
        <v>300000</v>
      </c>
      <c r="E50" s="15"/>
      <c r="F50" s="15"/>
      <c r="G50" s="15">
        <v>60000</v>
      </c>
      <c r="H50" s="15">
        <v>0</v>
      </c>
      <c r="I50" s="15">
        <v>0</v>
      </c>
      <c r="J50" s="16">
        <f t="shared" si="1"/>
        <v>240000</v>
      </c>
    </row>
    <row r="51" spans="1:10" ht="11.25">
      <c r="A51" s="24" t="s">
        <v>109</v>
      </c>
      <c r="B51" s="25" t="s">
        <v>75</v>
      </c>
      <c r="C51" s="26" t="s">
        <v>55</v>
      </c>
      <c r="D51" s="17">
        <v>52353</v>
      </c>
      <c r="E51" s="17"/>
      <c r="F51" s="17"/>
      <c r="G51" s="17">
        <v>10470.6</v>
      </c>
      <c r="H51" s="17">
        <v>0</v>
      </c>
      <c r="I51" s="17">
        <v>0</v>
      </c>
      <c r="J51" s="39">
        <f t="shared" si="1"/>
        <v>41882.4</v>
      </c>
    </row>
    <row r="52" spans="1:10" ht="11.25">
      <c r="A52" s="27" t="s">
        <v>109</v>
      </c>
      <c r="B52" s="28" t="s">
        <v>52</v>
      </c>
      <c r="C52" s="29" t="s">
        <v>56</v>
      </c>
      <c r="D52" s="15">
        <v>100000</v>
      </c>
      <c r="E52" s="15"/>
      <c r="F52" s="15"/>
      <c r="G52" s="15">
        <v>20000</v>
      </c>
      <c r="H52" s="15">
        <v>0</v>
      </c>
      <c r="I52" s="15">
        <v>0</v>
      </c>
      <c r="J52" s="16">
        <f t="shared" si="1"/>
        <v>80000</v>
      </c>
    </row>
    <row r="53" spans="1:10" ht="11.25">
      <c r="A53" s="27" t="s">
        <v>86</v>
      </c>
      <c r="B53" s="28" t="s">
        <v>75</v>
      </c>
      <c r="C53" s="29" t="s">
        <v>88</v>
      </c>
      <c r="D53" s="15">
        <v>50000</v>
      </c>
      <c r="E53" s="15"/>
      <c r="F53" s="15"/>
      <c r="G53" s="15">
        <v>10000</v>
      </c>
      <c r="H53" s="15">
        <v>0</v>
      </c>
      <c r="I53" s="15">
        <v>0</v>
      </c>
      <c r="J53" s="16">
        <f t="shared" si="1"/>
        <v>40000</v>
      </c>
    </row>
    <row r="54" spans="1:10" ht="11.25">
      <c r="A54" s="32" t="s">
        <v>87</v>
      </c>
      <c r="B54" s="25"/>
      <c r="C54" s="26" t="s">
        <v>89</v>
      </c>
      <c r="D54" s="17">
        <v>100000</v>
      </c>
      <c r="E54" s="17"/>
      <c r="F54" s="17"/>
      <c r="G54" s="17">
        <v>20000</v>
      </c>
      <c r="H54" s="17">
        <v>0</v>
      </c>
      <c r="I54" s="17">
        <v>0</v>
      </c>
      <c r="J54" s="39">
        <f t="shared" si="1"/>
        <v>80000</v>
      </c>
    </row>
    <row r="55" spans="1:10" ht="11.25">
      <c r="A55" s="27" t="s">
        <v>90</v>
      </c>
      <c r="B55" s="28" t="s">
        <v>18</v>
      </c>
      <c r="C55" s="29" t="s">
        <v>91</v>
      </c>
      <c r="D55" s="15">
        <v>943948</v>
      </c>
      <c r="E55" s="15"/>
      <c r="F55" s="15">
        <v>585403.2</v>
      </c>
      <c r="G55" s="15">
        <v>94394.8</v>
      </c>
      <c r="H55" s="15">
        <v>95242</v>
      </c>
      <c r="I55" s="15">
        <v>168908</v>
      </c>
      <c r="J55" s="16">
        <f t="shared" si="1"/>
        <v>0</v>
      </c>
    </row>
    <row r="56" spans="1:10" ht="11.25">
      <c r="A56" s="32" t="s">
        <v>90</v>
      </c>
      <c r="B56" s="33" t="s">
        <v>92</v>
      </c>
      <c r="C56" s="26" t="s">
        <v>93</v>
      </c>
      <c r="D56" s="17">
        <v>4750</v>
      </c>
      <c r="E56" s="17"/>
      <c r="F56" s="17">
        <v>4275</v>
      </c>
      <c r="G56" s="17">
        <v>475</v>
      </c>
      <c r="H56" s="17">
        <v>0</v>
      </c>
      <c r="I56" s="17">
        <v>0</v>
      </c>
      <c r="J56" s="39">
        <f t="shared" si="1"/>
        <v>0</v>
      </c>
    </row>
    <row r="57" spans="1:10" ht="11.25">
      <c r="A57" s="27" t="s">
        <v>59</v>
      </c>
      <c r="B57" s="28" t="s">
        <v>15</v>
      </c>
      <c r="C57" s="29" t="s">
        <v>60</v>
      </c>
      <c r="D57" s="15">
        <v>285000</v>
      </c>
      <c r="E57" s="15"/>
      <c r="F57" s="15">
        <v>191720.59</v>
      </c>
      <c r="G57" s="15">
        <v>28500</v>
      </c>
      <c r="H57" s="15">
        <v>4166</v>
      </c>
      <c r="I57" s="15">
        <v>60613.4</v>
      </c>
      <c r="J57" s="16">
        <f t="shared" si="1"/>
        <v>0.010000000002037268</v>
      </c>
    </row>
    <row r="58" spans="1:10" ht="11.25">
      <c r="A58" s="24" t="s">
        <v>59</v>
      </c>
      <c r="B58" s="25" t="s">
        <v>18</v>
      </c>
      <c r="C58" s="26" t="s">
        <v>61</v>
      </c>
      <c r="D58" s="17">
        <v>1425000</v>
      </c>
      <c r="E58" s="17"/>
      <c r="F58" s="17">
        <v>600483.98</v>
      </c>
      <c r="G58" s="17">
        <v>142500</v>
      </c>
      <c r="H58" s="17">
        <v>986.67</v>
      </c>
      <c r="I58" s="17">
        <v>681029.35</v>
      </c>
      <c r="J58" s="39">
        <f t="shared" si="1"/>
        <v>0</v>
      </c>
    </row>
    <row r="59" spans="1:10" ht="11.25">
      <c r="A59" s="27" t="s">
        <v>59</v>
      </c>
      <c r="B59" s="28" t="s">
        <v>19</v>
      </c>
      <c r="C59" s="29" t="s">
        <v>62</v>
      </c>
      <c r="D59" s="15">
        <v>950</v>
      </c>
      <c r="E59" s="15"/>
      <c r="F59" s="15">
        <v>855</v>
      </c>
      <c r="G59" s="15">
        <v>95</v>
      </c>
      <c r="H59" s="15">
        <v>0</v>
      </c>
      <c r="I59" s="15">
        <v>0</v>
      </c>
      <c r="J59" s="16">
        <f t="shared" si="1"/>
        <v>0</v>
      </c>
    </row>
    <row r="60" spans="1:10" ht="11.25">
      <c r="A60" s="24" t="s">
        <v>59</v>
      </c>
      <c r="B60" s="25" t="s">
        <v>20</v>
      </c>
      <c r="C60" s="26" t="s">
        <v>63</v>
      </c>
      <c r="D60" s="17">
        <v>47500</v>
      </c>
      <c r="E60" s="17"/>
      <c r="F60" s="17">
        <v>42750</v>
      </c>
      <c r="G60" s="17">
        <v>4750</v>
      </c>
      <c r="H60" s="17">
        <v>0</v>
      </c>
      <c r="I60" s="17">
        <v>0</v>
      </c>
      <c r="J60" s="39">
        <f t="shared" si="1"/>
        <v>0</v>
      </c>
    </row>
    <row r="61" spans="1:10" ht="11.25">
      <c r="A61" s="27" t="s">
        <v>94</v>
      </c>
      <c r="B61" s="28" t="s">
        <v>18</v>
      </c>
      <c r="C61" s="29" t="s">
        <v>95</v>
      </c>
      <c r="D61" s="17">
        <v>1425000</v>
      </c>
      <c r="E61" s="17"/>
      <c r="F61" s="17">
        <v>460072.58</v>
      </c>
      <c r="G61" s="17">
        <v>142500</v>
      </c>
      <c r="H61" s="17">
        <v>204163.38</v>
      </c>
      <c r="I61" s="17">
        <v>618264.03</v>
      </c>
      <c r="J61" s="39">
        <f t="shared" si="1"/>
        <v>0.009999999892897904</v>
      </c>
    </row>
    <row r="62" spans="1:10" ht="11.25">
      <c r="A62" s="32" t="s">
        <v>96</v>
      </c>
      <c r="B62" s="33" t="s">
        <v>97</v>
      </c>
      <c r="C62" s="26" t="s">
        <v>98</v>
      </c>
      <c r="D62" s="15">
        <v>61652</v>
      </c>
      <c r="E62" s="15"/>
      <c r="F62" s="15"/>
      <c r="G62" s="15">
        <v>12330.4</v>
      </c>
      <c r="H62" s="15">
        <v>0</v>
      </c>
      <c r="I62" s="15">
        <v>0</v>
      </c>
      <c r="J62" s="16">
        <f t="shared" si="1"/>
        <v>49321.6</v>
      </c>
    </row>
    <row r="63" spans="1:10" ht="11.25">
      <c r="A63" s="34" t="s">
        <v>96</v>
      </c>
      <c r="B63" s="35" t="s">
        <v>99</v>
      </c>
      <c r="C63" s="29" t="s">
        <v>100</v>
      </c>
      <c r="D63" s="17">
        <v>700000</v>
      </c>
      <c r="E63" s="17"/>
      <c r="F63" s="17">
        <v>341000</v>
      </c>
      <c r="G63" s="17">
        <v>340000</v>
      </c>
      <c r="H63" s="17">
        <v>0</v>
      </c>
      <c r="I63" s="17">
        <v>0</v>
      </c>
      <c r="J63" s="39">
        <f t="shared" si="1"/>
        <v>19000</v>
      </c>
    </row>
    <row r="64" spans="1:10" ht="11.25">
      <c r="A64" s="41" t="s">
        <v>113</v>
      </c>
      <c r="B64" s="35"/>
      <c r="C64" s="29" t="s">
        <v>114</v>
      </c>
      <c r="D64" s="17">
        <v>1850000</v>
      </c>
      <c r="E64" s="17"/>
      <c r="F64" s="17">
        <v>298425.12</v>
      </c>
      <c r="G64" s="17">
        <v>185000</v>
      </c>
      <c r="H64" s="17">
        <v>0</v>
      </c>
      <c r="I64" s="17">
        <v>1366574.87</v>
      </c>
      <c r="J64" s="39">
        <f t="shared" si="1"/>
        <v>0.009999999776482582</v>
      </c>
    </row>
    <row r="65" spans="1:10" ht="11.25">
      <c r="A65" s="24" t="s">
        <v>111</v>
      </c>
      <c r="B65" s="25" t="s">
        <v>15</v>
      </c>
      <c r="C65" s="26" t="s">
        <v>76</v>
      </c>
      <c r="D65" s="15">
        <v>7125</v>
      </c>
      <c r="E65" s="15"/>
      <c r="F65" s="15"/>
      <c r="G65" s="15">
        <v>712.5</v>
      </c>
      <c r="H65" s="15">
        <v>0</v>
      </c>
      <c r="I65" s="15">
        <v>0</v>
      </c>
      <c r="J65" s="16">
        <f t="shared" si="1"/>
        <v>6412.5</v>
      </c>
    </row>
    <row r="66" spans="1:10" ht="11.25">
      <c r="A66" s="24" t="s">
        <v>111</v>
      </c>
      <c r="B66" s="25" t="s">
        <v>25</v>
      </c>
      <c r="C66" s="26" t="s">
        <v>77</v>
      </c>
      <c r="D66" s="15">
        <v>33250</v>
      </c>
      <c r="E66" s="15"/>
      <c r="F66" s="15"/>
      <c r="G66" s="15">
        <v>3325</v>
      </c>
      <c r="H66" s="15">
        <v>0</v>
      </c>
      <c r="I66" s="15">
        <v>0</v>
      </c>
      <c r="J66" s="16">
        <f t="shared" si="1"/>
        <v>29925</v>
      </c>
    </row>
    <row r="67" spans="1:10" ht="11.25">
      <c r="A67" s="27" t="s">
        <v>111</v>
      </c>
      <c r="B67" s="28" t="s">
        <v>18</v>
      </c>
      <c r="C67" s="29" t="s">
        <v>65</v>
      </c>
      <c r="D67" s="17">
        <v>320720</v>
      </c>
      <c r="E67" s="17"/>
      <c r="F67" s="17"/>
      <c r="G67" s="17">
        <v>32072</v>
      </c>
      <c r="H67" s="17">
        <v>0</v>
      </c>
      <c r="I67" s="17">
        <v>11200</v>
      </c>
      <c r="J67" s="39">
        <f t="shared" si="1"/>
        <v>277448</v>
      </c>
    </row>
    <row r="68" spans="1:10" ht="11.25">
      <c r="A68" s="24" t="s">
        <v>111</v>
      </c>
      <c r="B68" s="33" t="s">
        <v>20</v>
      </c>
      <c r="C68" s="26" t="s">
        <v>112</v>
      </c>
      <c r="D68" s="17">
        <v>37535</v>
      </c>
      <c r="E68" s="17"/>
      <c r="F68" s="17"/>
      <c r="G68" s="17">
        <v>3753.5</v>
      </c>
      <c r="H68" s="17">
        <v>0</v>
      </c>
      <c r="I68" s="17">
        <v>0</v>
      </c>
      <c r="J68" s="39">
        <f t="shared" si="1"/>
        <v>33781.5</v>
      </c>
    </row>
    <row r="69" spans="1:10" ht="11.25">
      <c r="A69" s="24" t="s">
        <v>64</v>
      </c>
      <c r="B69" s="25" t="s">
        <v>15</v>
      </c>
      <c r="C69" s="26" t="s">
        <v>66</v>
      </c>
      <c r="D69" s="17">
        <v>90250</v>
      </c>
      <c r="E69" s="17"/>
      <c r="F69" s="17"/>
      <c r="G69" s="17">
        <v>9025</v>
      </c>
      <c r="H69" s="17">
        <v>0</v>
      </c>
      <c r="I69" s="17">
        <v>0</v>
      </c>
      <c r="J69" s="39">
        <f t="shared" si="1"/>
        <v>81225</v>
      </c>
    </row>
    <row r="70" spans="1:10" ht="11.25">
      <c r="A70" s="24" t="s">
        <v>64</v>
      </c>
      <c r="B70" s="25" t="s">
        <v>25</v>
      </c>
      <c r="C70" s="26" t="s">
        <v>67</v>
      </c>
      <c r="D70" s="17">
        <v>332500</v>
      </c>
      <c r="E70" s="17"/>
      <c r="F70" s="17">
        <v>228555</v>
      </c>
      <c r="G70" s="17">
        <v>55195</v>
      </c>
      <c r="H70" s="17">
        <v>0.14</v>
      </c>
      <c r="I70" s="17">
        <v>48139.46</v>
      </c>
      <c r="J70" s="39">
        <f t="shared" si="1"/>
        <v>610.4000000000015</v>
      </c>
    </row>
    <row r="71" spans="1:10" ht="11.25">
      <c r="A71" s="27" t="s">
        <v>64</v>
      </c>
      <c r="B71" s="28" t="s">
        <v>18</v>
      </c>
      <c r="C71" s="29" t="s">
        <v>68</v>
      </c>
      <c r="D71" s="15">
        <v>219450</v>
      </c>
      <c r="E71" s="15"/>
      <c r="F71" s="15"/>
      <c r="G71" s="15">
        <v>0</v>
      </c>
      <c r="H71" s="15">
        <v>78915</v>
      </c>
      <c r="I71" s="15">
        <v>118590</v>
      </c>
      <c r="J71" s="16">
        <f>D71+E71-F71-G71-H71-I71</f>
        <v>21945</v>
      </c>
    </row>
    <row r="72" spans="1:10" ht="12" thickBot="1">
      <c r="A72" s="36" t="s">
        <v>64</v>
      </c>
      <c r="B72" s="37" t="s">
        <v>20</v>
      </c>
      <c r="C72" s="38" t="s">
        <v>78</v>
      </c>
      <c r="D72" s="17">
        <v>15200</v>
      </c>
      <c r="E72" s="17"/>
      <c r="F72" s="17"/>
      <c r="G72" s="17">
        <v>1520</v>
      </c>
      <c r="H72" s="17">
        <v>0</v>
      </c>
      <c r="I72" s="17">
        <v>0</v>
      </c>
      <c r="J72" s="39">
        <f>D72+E72-F72-G72-H72-I72</f>
        <v>13680</v>
      </c>
    </row>
    <row r="73" spans="1:10" ht="12" thickBot="1">
      <c r="A73" s="11"/>
      <c r="B73" s="19"/>
      <c r="C73" s="12" t="s">
        <v>8</v>
      </c>
      <c r="D73" s="13">
        <f aca="true" t="shared" si="2" ref="D73:I73">SUM(D5:D72)</f>
        <v>25429817</v>
      </c>
      <c r="E73" s="13">
        <f t="shared" si="2"/>
        <v>214407.99</v>
      </c>
      <c r="F73" s="13">
        <f t="shared" si="2"/>
        <v>2957075.93</v>
      </c>
      <c r="G73" s="13">
        <f t="shared" si="2"/>
        <v>1963095.08</v>
      </c>
      <c r="H73" s="13">
        <f t="shared" si="2"/>
        <v>542600.86</v>
      </c>
      <c r="I73" s="13">
        <f t="shared" si="2"/>
        <v>8088707.99</v>
      </c>
      <c r="J73" s="40">
        <f>SUM(J7:J72)</f>
        <v>12092745.129999999</v>
      </c>
    </row>
    <row r="74" spans="3:10" ht="12.75">
      <c r="C74" s="5"/>
      <c r="J74"/>
    </row>
    <row r="75" ht="12.75">
      <c r="J75"/>
    </row>
    <row r="76" ht="12.75">
      <c r="J76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C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0" sqref="C20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115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9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0</v>
      </c>
      <c r="I8" s="17">
        <v>70689.5</v>
      </c>
      <c r="J8" s="39">
        <f t="shared" si="0"/>
        <v>6260.5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7100</v>
      </c>
      <c r="I9" s="15">
        <v>0</v>
      </c>
      <c r="J9" s="16">
        <f t="shared" si="0"/>
        <v>30862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0</v>
      </c>
      <c r="I10" s="17">
        <v>14137.9</v>
      </c>
      <c r="J10" s="39">
        <f t="shared" si="0"/>
        <v>482.60000000000036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0</v>
      </c>
      <c r="J12" s="39">
        <f t="shared" si="0"/>
        <v>8550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7100</v>
      </c>
      <c r="I15" s="18">
        <v>0</v>
      </c>
      <c r="J15" s="39">
        <f t="shared" si="0"/>
        <v>51382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3000</v>
      </c>
      <c r="J16" s="16">
        <f t="shared" si="0"/>
        <v>31200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4288.2</v>
      </c>
      <c r="H20" s="18">
        <v>0</v>
      </c>
      <c r="I20" s="18">
        <v>0</v>
      </c>
      <c r="J20" s="39">
        <f t="shared" si="0"/>
        <v>38593.8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17152.6</v>
      </c>
      <c r="H21" s="15">
        <v>0</v>
      </c>
      <c r="I21" s="15">
        <v>0</v>
      </c>
      <c r="J21" s="16">
        <f t="shared" si="0"/>
        <v>154373.4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2858.8</v>
      </c>
      <c r="H22" s="18">
        <v>0</v>
      </c>
      <c r="I22" s="18">
        <v>0</v>
      </c>
      <c r="J22" s="39">
        <f t="shared" si="0"/>
        <v>25729.2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11435.1</v>
      </c>
      <c r="H23" s="15">
        <v>0</v>
      </c>
      <c r="I23" s="15">
        <v>0</v>
      </c>
      <c r="J23" s="16">
        <f t="shared" si="0"/>
        <v>102915.9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0</v>
      </c>
      <c r="I24" s="15">
        <v>0</v>
      </c>
      <c r="J24" s="16">
        <f t="shared" si="0"/>
        <v>25650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0</v>
      </c>
      <c r="J25" s="16">
        <f t="shared" si="0"/>
        <v>85500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133100</v>
      </c>
      <c r="I27" s="15">
        <v>113184.26</v>
      </c>
      <c r="J27" s="16">
        <f t="shared" si="0"/>
        <v>10215.740000000005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0</v>
      </c>
      <c r="J28" s="39">
        <f t="shared" si="0"/>
        <v>34884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0</v>
      </c>
      <c r="J32" s="39">
        <f t="shared" si="0"/>
        <v>11330918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/>
      <c r="G33" s="15">
        <v>475</v>
      </c>
      <c r="H33" s="15">
        <v>0</v>
      </c>
      <c r="I33" s="15">
        <v>0</v>
      </c>
      <c r="J33" s="16">
        <f t="shared" si="0"/>
        <v>4275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/>
      <c r="G34" s="17">
        <v>28500</v>
      </c>
      <c r="H34" s="17">
        <v>5558.16</v>
      </c>
      <c r="I34" s="17">
        <v>3160</v>
      </c>
      <c r="J34" s="39">
        <f t="shared" si="0"/>
        <v>247781.84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/>
      <c r="G35" s="15">
        <v>950</v>
      </c>
      <c r="H35" s="15">
        <v>2300</v>
      </c>
      <c r="I35" s="15">
        <v>0</v>
      </c>
      <c r="J35" s="16">
        <f t="shared" si="0"/>
        <v>6250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/>
      <c r="G36" s="17">
        <v>95</v>
      </c>
      <c r="H36" s="17">
        <v>0</v>
      </c>
      <c r="I36" s="17">
        <v>0</v>
      </c>
      <c r="J36" s="39">
        <f t="shared" si="0"/>
        <v>855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/>
      <c r="G37" s="15">
        <v>474.9</v>
      </c>
      <c r="H37" s="15">
        <v>0</v>
      </c>
      <c r="I37" s="15">
        <v>0</v>
      </c>
      <c r="J37" s="16">
        <f t="shared" si="0"/>
        <v>4274.1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462050</v>
      </c>
      <c r="I38" s="17">
        <v>256472.81</v>
      </c>
      <c r="J38" s="39">
        <f t="shared" si="0"/>
        <v>563977.19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0</v>
      </c>
      <c r="J39" s="39">
        <f t="shared" si="0"/>
        <v>1150949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aca="true" t="shared" si="1" ref="J40:J63">D40+E40-F40-G40-H40-I40</f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0</v>
      </c>
      <c r="J41" s="16">
        <f t="shared" si="1"/>
        <v>297127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/>
      <c r="G42" s="17">
        <v>4750</v>
      </c>
      <c r="H42" s="17">
        <v>0</v>
      </c>
      <c r="I42" s="17">
        <v>0</v>
      </c>
      <c r="J42" s="39">
        <f t="shared" si="1"/>
        <v>42750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741</v>
      </c>
      <c r="I43" s="15">
        <v>0</v>
      </c>
      <c r="J43" s="16">
        <f t="shared" si="1"/>
        <v>42009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0</v>
      </c>
      <c r="I45" s="15">
        <v>0</v>
      </c>
      <c r="J45" s="16">
        <f t="shared" si="1"/>
        <v>17100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0</v>
      </c>
      <c r="I47" s="17">
        <v>0</v>
      </c>
      <c r="J47" s="39">
        <f t="shared" si="1"/>
        <v>280000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/>
      <c r="G53" s="15">
        <v>94394.8</v>
      </c>
      <c r="H53" s="15">
        <v>0</v>
      </c>
      <c r="I53" s="15">
        <v>0</v>
      </c>
      <c r="J53" s="16">
        <f t="shared" si="1"/>
        <v>849553.2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/>
      <c r="G54" s="17">
        <v>475</v>
      </c>
      <c r="H54" s="17">
        <v>0</v>
      </c>
      <c r="I54" s="17">
        <v>0</v>
      </c>
      <c r="J54" s="39">
        <f t="shared" si="1"/>
        <v>4275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/>
      <c r="G55" s="15">
        <v>28500</v>
      </c>
      <c r="H55" s="15">
        <v>0</v>
      </c>
      <c r="I55" s="15">
        <v>0</v>
      </c>
      <c r="J55" s="16">
        <f t="shared" si="1"/>
        <v>256500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/>
      <c r="G56" s="17">
        <v>142500</v>
      </c>
      <c r="H56" s="17">
        <v>22246.17</v>
      </c>
      <c r="I56" s="17">
        <v>542664.38</v>
      </c>
      <c r="J56" s="39">
        <f t="shared" si="1"/>
        <v>717589.4500000001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/>
      <c r="G57" s="15">
        <v>95</v>
      </c>
      <c r="H57" s="15">
        <v>0</v>
      </c>
      <c r="I57" s="15">
        <v>0</v>
      </c>
      <c r="J57" s="16">
        <f t="shared" si="1"/>
        <v>855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/>
      <c r="G58" s="17">
        <v>4750</v>
      </c>
      <c r="H58" s="17">
        <v>0</v>
      </c>
      <c r="I58" s="17">
        <v>0</v>
      </c>
      <c r="J58" s="39">
        <f t="shared" si="1"/>
        <v>42750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/>
      <c r="G59" s="17">
        <v>142500</v>
      </c>
      <c r="H59" s="17">
        <v>598436.31</v>
      </c>
      <c r="I59" s="17">
        <v>19827.72</v>
      </c>
      <c r="J59" s="39">
        <f t="shared" si="1"/>
        <v>664235.97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/>
      <c r="G61" s="17">
        <v>140000</v>
      </c>
      <c r="H61" s="17">
        <v>0</v>
      </c>
      <c r="I61" s="17">
        <v>0</v>
      </c>
      <c r="J61" s="39">
        <f t="shared" si="1"/>
        <v>560000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/>
      <c r="G62" s="17">
        <v>185000</v>
      </c>
      <c r="H62" s="17">
        <v>0</v>
      </c>
      <c r="I62" s="17">
        <v>826096.25</v>
      </c>
      <c r="J62" s="39">
        <f t="shared" si="1"/>
        <v>838903.75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aca="true" t="shared" si="2" ref="J64:J70">D64+E64-F64-G64-H64-I64</f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4100</v>
      </c>
      <c r="I65" s="17">
        <v>600</v>
      </c>
      <c r="J65" s="39">
        <f>D65+E65-F65-G65-H65-I65</f>
        <v>283948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>D66+E66-F66-G66-H66-I66</f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90250</v>
      </c>
      <c r="H67" s="17">
        <v>0</v>
      </c>
      <c r="I67" s="17">
        <v>0</v>
      </c>
      <c r="J67" s="39">
        <f t="shared" si="2"/>
        <v>0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332500</v>
      </c>
      <c r="H68" s="17">
        <v>0</v>
      </c>
      <c r="I68" s="17">
        <v>0</v>
      </c>
      <c r="J68" s="39">
        <f t="shared" si="2"/>
        <v>0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219450</v>
      </c>
      <c r="H69" s="15">
        <v>0</v>
      </c>
      <c r="I69" s="15">
        <v>0</v>
      </c>
      <c r="J69" s="16">
        <f t="shared" si="2"/>
        <v>0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15200</v>
      </c>
      <c r="H70" s="17">
        <v>0</v>
      </c>
      <c r="I70" s="17">
        <v>0</v>
      </c>
      <c r="J70" s="39">
        <f t="shared" si="2"/>
        <v>0</v>
      </c>
    </row>
    <row r="71" spans="1:10" ht="12" thickBot="1">
      <c r="A71" s="11"/>
      <c r="B71" s="19"/>
      <c r="C71" s="12" t="s">
        <v>8</v>
      </c>
      <c r="D71" s="13">
        <f aca="true" t="shared" si="3" ref="D71:I71">SUM(D5:D70)</f>
        <v>25429817</v>
      </c>
      <c r="E71" s="13">
        <f t="shared" si="3"/>
        <v>0</v>
      </c>
      <c r="F71" s="13">
        <f t="shared" si="3"/>
        <v>0</v>
      </c>
      <c r="G71" s="13">
        <f t="shared" si="3"/>
        <v>2033142.8</v>
      </c>
      <c r="H71" s="13">
        <f t="shared" si="3"/>
        <v>1242731.6400000001</v>
      </c>
      <c r="I71" s="13">
        <f t="shared" si="3"/>
        <v>1850687.8199999998</v>
      </c>
      <c r="J71" s="40">
        <f>SUM(J7:J70)</f>
        <v>20303254.74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76"/>
  <sheetViews>
    <sheetView zoomScaleSheetLayoutView="100" zoomScalePageLayoutView="0" workbookViewId="0" topLeftCell="A2">
      <pane xSplit="2" ySplit="5" topLeftCell="D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J7" sqref="J7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138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6260.5</v>
      </c>
      <c r="I8" s="17">
        <v>70689.5</v>
      </c>
      <c r="J8" s="39">
        <f t="shared" si="0"/>
        <v>0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8358.24</v>
      </c>
      <c r="I9" s="15">
        <v>29260.16</v>
      </c>
      <c r="J9" s="16">
        <f t="shared" si="0"/>
        <v>343.6000000000022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482.6</v>
      </c>
      <c r="I10" s="17">
        <v>14137.9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7100</v>
      </c>
      <c r="J15" s="39">
        <f t="shared" si="0"/>
        <v>41940.770000000004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9000</v>
      </c>
      <c r="J16" s="16">
        <f t="shared" si="0"/>
        <v>25200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62610.82</v>
      </c>
      <c r="J19" s="16">
        <f t="shared" si="0"/>
        <v>282089.18</v>
      </c>
    </row>
    <row r="20" spans="1:10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42881.99</v>
      </c>
      <c r="H20" s="18">
        <v>0</v>
      </c>
      <c r="I20" s="18">
        <v>0</v>
      </c>
      <c r="J20" s="39">
        <f t="shared" si="0"/>
        <v>0.010000000002037268</v>
      </c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171526</v>
      </c>
      <c r="H21" s="15">
        <v>0</v>
      </c>
      <c r="I21" s="15">
        <v>0</v>
      </c>
      <c r="J21" s="16">
        <f t="shared" si="0"/>
        <v>0</v>
      </c>
    </row>
    <row r="22" spans="1:11" ht="11.25">
      <c r="A22" s="30" t="s">
        <v>80</v>
      </c>
      <c r="B22" s="31" t="s">
        <v>133</v>
      </c>
      <c r="C22" s="14" t="s">
        <v>136</v>
      </c>
      <c r="D22" s="18">
        <v>0</v>
      </c>
      <c r="E22" s="18">
        <v>42881.99</v>
      </c>
      <c r="F22" s="18"/>
      <c r="G22" s="18">
        <v>0</v>
      </c>
      <c r="H22" s="18">
        <v>0</v>
      </c>
      <c r="I22" s="18">
        <v>0</v>
      </c>
      <c r="J22" s="39">
        <f t="shared" si="0"/>
        <v>42881.99</v>
      </c>
      <c r="K22" s="10"/>
    </row>
    <row r="23" spans="1:10" ht="11.25">
      <c r="A23" s="27" t="s">
        <v>80</v>
      </c>
      <c r="B23" s="28" t="s">
        <v>132</v>
      </c>
      <c r="C23" s="29" t="s">
        <v>134</v>
      </c>
      <c r="D23" s="15">
        <v>0</v>
      </c>
      <c r="E23" s="15">
        <v>171526</v>
      </c>
      <c r="F23" s="15"/>
      <c r="G23" s="15">
        <v>0</v>
      </c>
      <c r="H23" s="15">
        <v>0</v>
      </c>
      <c r="I23" s="15">
        <v>0</v>
      </c>
      <c r="J23" s="16">
        <f t="shared" si="0"/>
        <v>171526</v>
      </c>
    </row>
    <row r="24" spans="1:10" ht="11.25">
      <c r="A24" s="30" t="s">
        <v>83</v>
      </c>
      <c r="B24" s="31" t="s">
        <v>15</v>
      </c>
      <c r="C24" s="14" t="s">
        <v>135</v>
      </c>
      <c r="D24" s="18">
        <v>28588</v>
      </c>
      <c r="E24" s="18"/>
      <c r="F24" s="18"/>
      <c r="G24" s="18">
        <v>28587.99</v>
      </c>
      <c r="H24" s="18">
        <v>0</v>
      </c>
      <c r="I24" s="18">
        <v>0</v>
      </c>
      <c r="J24" s="39">
        <f t="shared" si="0"/>
        <v>0.00999999999839929</v>
      </c>
    </row>
    <row r="25" spans="1:10" ht="11.25">
      <c r="A25" s="27" t="s">
        <v>83</v>
      </c>
      <c r="B25" s="28" t="s">
        <v>18</v>
      </c>
      <c r="C25" s="29" t="s">
        <v>85</v>
      </c>
      <c r="D25" s="15">
        <v>114351</v>
      </c>
      <c r="E25" s="15"/>
      <c r="F25" s="15"/>
      <c r="G25" s="15">
        <v>114351</v>
      </c>
      <c r="H25" s="15">
        <v>0</v>
      </c>
      <c r="I25" s="15">
        <v>0</v>
      </c>
      <c r="J25" s="16">
        <f t="shared" si="0"/>
        <v>0</v>
      </c>
    </row>
    <row r="26" spans="1:10" ht="11.25">
      <c r="A26" s="27" t="s">
        <v>107</v>
      </c>
      <c r="B26" s="28" t="s">
        <v>15</v>
      </c>
      <c r="C26" s="29" t="s">
        <v>26</v>
      </c>
      <c r="D26" s="15">
        <v>28500</v>
      </c>
      <c r="E26" s="15"/>
      <c r="F26" s="15"/>
      <c r="G26" s="15">
        <v>2850</v>
      </c>
      <c r="H26" s="15">
        <v>0</v>
      </c>
      <c r="I26" s="15">
        <v>0</v>
      </c>
      <c r="J26" s="16">
        <f t="shared" si="0"/>
        <v>25650</v>
      </c>
    </row>
    <row r="27" spans="1:10" ht="11.25">
      <c r="A27" s="27" t="s">
        <v>107</v>
      </c>
      <c r="B27" s="28" t="s">
        <v>17</v>
      </c>
      <c r="C27" s="29" t="s">
        <v>27</v>
      </c>
      <c r="D27" s="15">
        <v>95000</v>
      </c>
      <c r="E27" s="15"/>
      <c r="F27" s="15"/>
      <c r="G27" s="15">
        <v>9500</v>
      </c>
      <c r="H27" s="15">
        <v>0</v>
      </c>
      <c r="I27" s="15">
        <v>1860</v>
      </c>
      <c r="J27" s="16">
        <f t="shared" si="0"/>
        <v>83640</v>
      </c>
    </row>
    <row r="28" spans="1:10" ht="11.25">
      <c r="A28" s="24" t="s">
        <v>107</v>
      </c>
      <c r="B28" s="25" t="s">
        <v>25</v>
      </c>
      <c r="C28" s="26" t="s">
        <v>31</v>
      </c>
      <c r="D28" s="17">
        <v>380000</v>
      </c>
      <c r="E28" s="17"/>
      <c r="F28" s="17"/>
      <c r="G28" s="17">
        <v>38000</v>
      </c>
      <c r="H28" s="17">
        <v>0</v>
      </c>
      <c r="I28" s="17">
        <v>0</v>
      </c>
      <c r="J28" s="39">
        <f t="shared" si="0"/>
        <v>342000</v>
      </c>
    </row>
    <row r="29" spans="1:10" ht="11.25">
      <c r="A29" s="27" t="s">
        <v>107</v>
      </c>
      <c r="B29" s="28" t="s">
        <v>18</v>
      </c>
      <c r="C29" s="29" t="s">
        <v>28</v>
      </c>
      <c r="D29" s="15">
        <v>285000</v>
      </c>
      <c r="E29" s="15"/>
      <c r="F29" s="15"/>
      <c r="G29" s="15">
        <v>28500</v>
      </c>
      <c r="H29" s="15">
        <v>9215.74</v>
      </c>
      <c r="I29" s="15">
        <v>247284.26</v>
      </c>
      <c r="J29" s="16">
        <f t="shared" si="0"/>
        <v>0</v>
      </c>
    </row>
    <row r="30" spans="1:10" ht="11.25">
      <c r="A30" s="24" t="s">
        <v>107</v>
      </c>
      <c r="B30" s="25" t="s">
        <v>19</v>
      </c>
      <c r="C30" s="26" t="s">
        <v>29</v>
      </c>
      <c r="D30" s="17">
        <v>38760</v>
      </c>
      <c r="E30" s="17"/>
      <c r="F30" s="17"/>
      <c r="G30" s="17">
        <v>3876</v>
      </c>
      <c r="H30" s="17">
        <v>0</v>
      </c>
      <c r="I30" s="17">
        <v>372</v>
      </c>
      <c r="J30" s="39">
        <f t="shared" si="0"/>
        <v>34512</v>
      </c>
    </row>
    <row r="31" spans="1:10" ht="11.25">
      <c r="A31" s="27" t="s">
        <v>107</v>
      </c>
      <c r="B31" s="28" t="s">
        <v>20</v>
      </c>
      <c r="C31" s="29" t="s">
        <v>30</v>
      </c>
      <c r="D31" s="15">
        <v>28500</v>
      </c>
      <c r="E31" s="15"/>
      <c r="F31" s="15"/>
      <c r="G31" s="15">
        <v>2850</v>
      </c>
      <c r="H31" s="15">
        <v>0</v>
      </c>
      <c r="I31" s="15">
        <v>0</v>
      </c>
      <c r="J31" s="16">
        <f t="shared" si="0"/>
        <v>25650</v>
      </c>
    </row>
    <row r="32" spans="1:10" ht="11.25">
      <c r="A32" s="27" t="s">
        <v>110</v>
      </c>
      <c r="B32" s="28" t="s">
        <v>25</v>
      </c>
      <c r="C32" s="29" t="s">
        <v>57</v>
      </c>
      <c r="D32" s="15">
        <v>9500</v>
      </c>
      <c r="E32" s="15"/>
      <c r="F32" s="15"/>
      <c r="G32" s="15">
        <v>950</v>
      </c>
      <c r="H32" s="15">
        <v>0</v>
      </c>
      <c r="I32" s="15">
        <v>0</v>
      </c>
      <c r="J32" s="16">
        <f t="shared" si="0"/>
        <v>8550</v>
      </c>
    </row>
    <row r="33" spans="1:10" ht="11.25">
      <c r="A33" s="24" t="s">
        <v>110</v>
      </c>
      <c r="B33" s="25" t="s">
        <v>18</v>
      </c>
      <c r="C33" s="26" t="s">
        <v>58</v>
      </c>
      <c r="D33" s="17">
        <v>76000</v>
      </c>
      <c r="E33" s="17"/>
      <c r="F33" s="17"/>
      <c r="G33" s="17">
        <v>7600</v>
      </c>
      <c r="H33" s="17">
        <v>0</v>
      </c>
      <c r="I33" s="17">
        <v>0</v>
      </c>
      <c r="J33" s="39">
        <f t="shared" si="0"/>
        <v>68400</v>
      </c>
    </row>
    <row r="34" spans="1:10" ht="11.25">
      <c r="A34" s="24" t="s">
        <v>32</v>
      </c>
      <c r="B34" s="25" t="s">
        <v>33</v>
      </c>
      <c r="C34" s="26" t="s">
        <v>37</v>
      </c>
      <c r="D34" s="17">
        <v>11330918</v>
      </c>
      <c r="E34" s="17"/>
      <c r="F34" s="17"/>
      <c r="G34" s="17">
        <v>0</v>
      </c>
      <c r="H34" s="17">
        <v>0</v>
      </c>
      <c r="I34" s="17">
        <v>3369934.28</v>
      </c>
      <c r="J34" s="39">
        <f t="shared" si="0"/>
        <v>7960983.720000001</v>
      </c>
    </row>
    <row r="35" spans="1:10" ht="11.25">
      <c r="A35" s="27" t="s">
        <v>32</v>
      </c>
      <c r="B35" s="28" t="s">
        <v>34</v>
      </c>
      <c r="C35" s="29" t="s">
        <v>38</v>
      </c>
      <c r="D35" s="15">
        <v>4750</v>
      </c>
      <c r="E35" s="15"/>
      <c r="F35" s="15">
        <v>4275</v>
      </c>
      <c r="G35" s="15">
        <v>475</v>
      </c>
      <c r="H35" s="15">
        <v>0</v>
      </c>
      <c r="I35" s="15">
        <v>0</v>
      </c>
      <c r="J35" s="16">
        <f t="shared" si="0"/>
        <v>0</v>
      </c>
    </row>
    <row r="36" spans="1:10" ht="11.25">
      <c r="A36" s="24" t="s">
        <v>32</v>
      </c>
      <c r="B36" s="25" t="s">
        <v>15</v>
      </c>
      <c r="C36" s="26" t="s">
        <v>39</v>
      </c>
      <c r="D36" s="17">
        <v>285000</v>
      </c>
      <c r="E36" s="17"/>
      <c r="F36" s="17">
        <v>145131.37</v>
      </c>
      <c r="G36" s="17">
        <v>28500</v>
      </c>
      <c r="H36" s="17">
        <v>0</v>
      </c>
      <c r="I36" s="17">
        <v>111368.62</v>
      </c>
      <c r="J36" s="39">
        <f t="shared" si="0"/>
        <v>0.010000000009313226</v>
      </c>
    </row>
    <row r="37" spans="1:10" ht="11.25">
      <c r="A37" s="27" t="s">
        <v>32</v>
      </c>
      <c r="B37" s="28" t="s">
        <v>24</v>
      </c>
      <c r="C37" s="29" t="s">
        <v>40</v>
      </c>
      <c r="D37" s="15">
        <v>9500</v>
      </c>
      <c r="E37" s="15"/>
      <c r="F37" s="15">
        <v>6250</v>
      </c>
      <c r="G37" s="15">
        <v>950</v>
      </c>
      <c r="H37" s="15">
        <v>0</v>
      </c>
      <c r="I37" s="15">
        <v>2300</v>
      </c>
      <c r="J37" s="16">
        <f t="shared" si="0"/>
        <v>0</v>
      </c>
    </row>
    <row r="38" spans="1:10" ht="11.25">
      <c r="A38" s="24" t="s">
        <v>32</v>
      </c>
      <c r="B38" s="25" t="s">
        <v>17</v>
      </c>
      <c r="C38" s="26" t="s">
        <v>41</v>
      </c>
      <c r="D38" s="17">
        <v>950</v>
      </c>
      <c r="E38" s="17"/>
      <c r="F38" s="17">
        <v>855</v>
      </c>
      <c r="G38" s="17">
        <v>95</v>
      </c>
      <c r="H38" s="17">
        <v>0</v>
      </c>
      <c r="I38" s="17">
        <v>0</v>
      </c>
      <c r="J38" s="39">
        <f t="shared" si="0"/>
        <v>0</v>
      </c>
    </row>
    <row r="39" spans="1:10" ht="11.25">
      <c r="A39" s="27" t="s">
        <v>32</v>
      </c>
      <c r="B39" s="28" t="s">
        <v>25</v>
      </c>
      <c r="C39" s="29" t="s">
        <v>42</v>
      </c>
      <c r="D39" s="15">
        <v>4749</v>
      </c>
      <c r="E39" s="15"/>
      <c r="F39" s="15">
        <v>4274.09</v>
      </c>
      <c r="G39" s="15">
        <v>474.9</v>
      </c>
      <c r="H39" s="15">
        <v>0</v>
      </c>
      <c r="I39" s="15">
        <v>0</v>
      </c>
      <c r="J39" s="16">
        <f aca="true" t="shared" si="1" ref="J39:J70">D39+E39-F39-G39-H39-I39</f>
        <v>0.009999999999877218</v>
      </c>
    </row>
    <row r="40" spans="1:10" ht="11.25">
      <c r="A40" s="24" t="s">
        <v>32</v>
      </c>
      <c r="B40" s="25" t="s">
        <v>18</v>
      </c>
      <c r="C40" s="26" t="s">
        <v>43</v>
      </c>
      <c r="D40" s="17">
        <v>1425000</v>
      </c>
      <c r="E40" s="17"/>
      <c r="F40" s="17"/>
      <c r="G40" s="17">
        <v>142500</v>
      </c>
      <c r="H40" s="17">
        <v>44930.36</v>
      </c>
      <c r="I40" s="17">
        <v>1237569.64</v>
      </c>
      <c r="J40" s="39">
        <f t="shared" si="1"/>
        <v>0</v>
      </c>
    </row>
    <row r="41" spans="1:10" ht="11.25">
      <c r="A41" s="27" t="s">
        <v>32</v>
      </c>
      <c r="B41" s="28" t="s">
        <v>35</v>
      </c>
      <c r="C41" s="29" t="s">
        <v>44</v>
      </c>
      <c r="D41" s="15">
        <v>1150949</v>
      </c>
      <c r="E41" s="15"/>
      <c r="F41" s="15"/>
      <c r="G41" s="15">
        <v>0</v>
      </c>
      <c r="H41" s="15">
        <v>0</v>
      </c>
      <c r="I41" s="15">
        <v>313564.32</v>
      </c>
      <c r="J41" s="39">
        <f t="shared" si="1"/>
        <v>837384.6799999999</v>
      </c>
    </row>
    <row r="42" spans="1:10" ht="11.25">
      <c r="A42" s="24" t="s">
        <v>32</v>
      </c>
      <c r="B42" s="25" t="s">
        <v>19</v>
      </c>
      <c r="C42" s="26" t="s">
        <v>45</v>
      </c>
      <c r="D42" s="17">
        <v>950</v>
      </c>
      <c r="E42" s="17"/>
      <c r="F42" s="17"/>
      <c r="G42" s="17">
        <v>95</v>
      </c>
      <c r="H42" s="17">
        <v>0</v>
      </c>
      <c r="I42" s="17">
        <v>855</v>
      </c>
      <c r="J42" s="39">
        <f t="shared" si="1"/>
        <v>0</v>
      </c>
    </row>
    <row r="43" spans="1:10" ht="11.25">
      <c r="A43" s="27" t="s">
        <v>32</v>
      </c>
      <c r="B43" s="28" t="s">
        <v>36</v>
      </c>
      <c r="C43" s="29" t="s">
        <v>46</v>
      </c>
      <c r="D43" s="15">
        <v>297127</v>
      </c>
      <c r="E43" s="15"/>
      <c r="F43" s="15"/>
      <c r="G43" s="15">
        <v>0</v>
      </c>
      <c r="H43" s="15">
        <v>0</v>
      </c>
      <c r="I43" s="15">
        <v>86722.84</v>
      </c>
      <c r="J43" s="16">
        <f t="shared" si="1"/>
        <v>210404.16</v>
      </c>
    </row>
    <row r="44" spans="1:10" ht="11.25">
      <c r="A44" s="24" t="s">
        <v>32</v>
      </c>
      <c r="B44" s="25" t="s">
        <v>20</v>
      </c>
      <c r="C44" s="26" t="s">
        <v>47</v>
      </c>
      <c r="D44" s="17">
        <v>47500</v>
      </c>
      <c r="E44" s="17"/>
      <c r="F44" s="17">
        <v>42750</v>
      </c>
      <c r="G44" s="17">
        <v>4750</v>
      </c>
      <c r="H44" s="17">
        <v>0</v>
      </c>
      <c r="I44" s="17">
        <v>0</v>
      </c>
      <c r="J44" s="39">
        <f t="shared" si="1"/>
        <v>0</v>
      </c>
    </row>
    <row r="45" spans="1:10" ht="11.25">
      <c r="A45" s="27" t="s">
        <v>108</v>
      </c>
      <c r="B45" s="28" t="s">
        <v>15</v>
      </c>
      <c r="C45" s="29" t="s">
        <v>48</v>
      </c>
      <c r="D45" s="15">
        <v>47500</v>
      </c>
      <c r="E45" s="15"/>
      <c r="F45" s="15"/>
      <c r="G45" s="15">
        <v>4750</v>
      </c>
      <c r="H45" s="15">
        <v>36239</v>
      </c>
      <c r="I45" s="15">
        <v>6511</v>
      </c>
      <c r="J45" s="16">
        <f t="shared" si="1"/>
        <v>0</v>
      </c>
    </row>
    <row r="46" spans="1:10" ht="11.25">
      <c r="A46" s="24" t="s">
        <v>108</v>
      </c>
      <c r="B46" s="25" t="s">
        <v>18</v>
      </c>
      <c r="C46" s="26" t="s">
        <v>49</v>
      </c>
      <c r="D46" s="17">
        <v>2850</v>
      </c>
      <c r="E46" s="17"/>
      <c r="F46" s="17"/>
      <c r="G46" s="17">
        <v>285</v>
      </c>
      <c r="H46" s="17">
        <v>0</v>
      </c>
      <c r="I46" s="17">
        <v>0</v>
      </c>
      <c r="J46" s="39">
        <f t="shared" si="1"/>
        <v>2565</v>
      </c>
    </row>
    <row r="47" spans="1:10" ht="11.25">
      <c r="A47" s="27" t="s">
        <v>108</v>
      </c>
      <c r="B47" s="28" t="s">
        <v>20</v>
      </c>
      <c r="C47" s="29" t="s">
        <v>50</v>
      </c>
      <c r="D47" s="15">
        <v>19000</v>
      </c>
      <c r="E47" s="15"/>
      <c r="F47" s="15"/>
      <c r="G47" s="15">
        <v>1900</v>
      </c>
      <c r="H47" s="15">
        <v>0</v>
      </c>
      <c r="I47" s="15">
        <v>15513</v>
      </c>
      <c r="J47" s="16">
        <f t="shared" si="1"/>
        <v>1587</v>
      </c>
    </row>
    <row r="48" spans="1:10" ht="11.25">
      <c r="A48" s="27" t="s">
        <v>51</v>
      </c>
      <c r="B48" s="28" t="s">
        <v>74</v>
      </c>
      <c r="C48" s="29" t="s">
        <v>69</v>
      </c>
      <c r="D48" s="15">
        <v>50000</v>
      </c>
      <c r="E48" s="15"/>
      <c r="F48" s="15"/>
      <c r="G48" s="15">
        <v>10000</v>
      </c>
      <c r="H48" s="15">
        <v>0</v>
      </c>
      <c r="I48" s="15">
        <v>0</v>
      </c>
      <c r="J48" s="16">
        <f t="shared" si="1"/>
        <v>40000</v>
      </c>
    </row>
    <row r="49" spans="1:10" ht="11.25">
      <c r="A49" s="24" t="s">
        <v>51</v>
      </c>
      <c r="B49" s="25" t="s">
        <v>75</v>
      </c>
      <c r="C49" s="26" t="s">
        <v>53</v>
      </c>
      <c r="D49" s="17">
        <v>350000</v>
      </c>
      <c r="E49" s="17"/>
      <c r="F49" s="17"/>
      <c r="G49" s="17">
        <v>70000</v>
      </c>
      <c r="H49" s="17">
        <v>44200</v>
      </c>
      <c r="I49" s="17">
        <v>235800</v>
      </c>
      <c r="J49" s="39">
        <f t="shared" si="1"/>
        <v>0</v>
      </c>
    </row>
    <row r="50" spans="1:10" ht="11.25">
      <c r="A50" s="27" t="s">
        <v>51</v>
      </c>
      <c r="B50" s="28" t="s">
        <v>52</v>
      </c>
      <c r="C50" s="29" t="s">
        <v>54</v>
      </c>
      <c r="D50" s="15">
        <v>300000</v>
      </c>
      <c r="E50" s="15"/>
      <c r="F50" s="15"/>
      <c r="G50" s="15">
        <v>60000</v>
      </c>
      <c r="H50" s="15">
        <v>0</v>
      </c>
      <c r="I50" s="15">
        <v>0</v>
      </c>
      <c r="J50" s="16">
        <f t="shared" si="1"/>
        <v>240000</v>
      </c>
    </row>
    <row r="51" spans="1:10" ht="11.25">
      <c r="A51" s="24" t="s">
        <v>109</v>
      </c>
      <c r="B51" s="25" t="s">
        <v>75</v>
      </c>
      <c r="C51" s="26" t="s">
        <v>55</v>
      </c>
      <c r="D51" s="17">
        <v>52353</v>
      </c>
      <c r="E51" s="17"/>
      <c r="F51" s="17"/>
      <c r="G51" s="17">
        <v>10470.6</v>
      </c>
      <c r="H51" s="17">
        <v>0</v>
      </c>
      <c r="I51" s="17">
        <v>0</v>
      </c>
      <c r="J51" s="39">
        <f t="shared" si="1"/>
        <v>41882.4</v>
      </c>
    </row>
    <row r="52" spans="1:10" ht="11.25">
      <c r="A52" s="27" t="s">
        <v>109</v>
      </c>
      <c r="B52" s="28" t="s">
        <v>52</v>
      </c>
      <c r="C52" s="29" t="s">
        <v>56</v>
      </c>
      <c r="D52" s="15">
        <v>100000</v>
      </c>
      <c r="E52" s="15"/>
      <c r="F52" s="15"/>
      <c r="G52" s="15">
        <v>20000</v>
      </c>
      <c r="H52" s="15">
        <v>0</v>
      </c>
      <c r="I52" s="15">
        <v>0</v>
      </c>
      <c r="J52" s="16">
        <f t="shared" si="1"/>
        <v>80000</v>
      </c>
    </row>
    <row r="53" spans="1:10" ht="11.25">
      <c r="A53" s="27" t="s">
        <v>86</v>
      </c>
      <c r="B53" s="28" t="s">
        <v>75</v>
      </c>
      <c r="C53" s="29" t="s">
        <v>88</v>
      </c>
      <c r="D53" s="15">
        <v>50000</v>
      </c>
      <c r="E53" s="15"/>
      <c r="F53" s="15"/>
      <c r="G53" s="15">
        <v>10000</v>
      </c>
      <c r="H53" s="15">
        <v>0</v>
      </c>
      <c r="I53" s="15">
        <v>0</v>
      </c>
      <c r="J53" s="16">
        <f t="shared" si="1"/>
        <v>40000</v>
      </c>
    </row>
    <row r="54" spans="1:10" ht="11.25">
      <c r="A54" s="32" t="s">
        <v>87</v>
      </c>
      <c r="B54" s="25"/>
      <c r="C54" s="26" t="s">
        <v>89</v>
      </c>
      <c r="D54" s="17">
        <v>100000</v>
      </c>
      <c r="E54" s="17"/>
      <c r="F54" s="17"/>
      <c r="G54" s="17">
        <v>20000</v>
      </c>
      <c r="H54" s="17">
        <v>0</v>
      </c>
      <c r="I54" s="17">
        <v>0</v>
      </c>
      <c r="J54" s="39">
        <f t="shared" si="1"/>
        <v>80000</v>
      </c>
    </row>
    <row r="55" spans="1:10" ht="11.25">
      <c r="A55" s="27" t="s">
        <v>90</v>
      </c>
      <c r="B55" s="28" t="s">
        <v>18</v>
      </c>
      <c r="C55" s="29" t="s">
        <v>91</v>
      </c>
      <c r="D55" s="15">
        <v>943948</v>
      </c>
      <c r="E55" s="15"/>
      <c r="F55" s="15">
        <v>585403.2</v>
      </c>
      <c r="G55" s="15">
        <v>94394.8</v>
      </c>
      <c r="H55" s="15">
        <v>95242</v>
      </c>
      <c r="I55" s="15">
        <v>168908</v>
      </c>
      <c r="J55" s="16">
        <f t="shared" si="1"/>
        <v>0</v>
      </c>
    </row>
    <row r="56" spans="1:10" ht="11.25">
      <c r="A56" s="32" t="s">
        <v>90</v>
      </c>
      <c r="B56" s="33" t="s">
        <v>92</v>
      </c>
      <c r="C56" s="26" t="s">
        <v>93</v>
      </c>
      <c r="D56" s="17">
        <v>4750</v>
      </c>
      <c r="E56" s="17"/>
      <c r="F56" s="17">
        <v>4275</v>
      </c>
      <c r="G56" s="17">
        <v>475</v>
      </c>
      <c r="H56" s="17">
        <v>0</v>
      </c>
      <c r="I56" s="17">
        <v>0</v>
      </c>
      <c r="J56" s="39">
        <f t="shared" si="1"/>
        <v>0</v>
      </c>
    </row>
    <row r="57" spans="1:10" ht="11.25">
      <c r="A57" s="27" t="s">
        <v>59</v>
      </c>
      <c r="B57" s="28" t="s">
        <v>15</v>
      </c>
      <c r="C57" s="29" t="s">
        <v>60</v>
      </c>
      <c r="D57" s="15">
        <v>285000</v>
      </c>
      <c r="E57" s="15"/>
      <c r="F57" s="15">
        <v>191720.59</v>
      </c>
      <c r="G57" s="15">
        <v>28500</v>
      </c>
      <c r="H57" s="15">
        <v>4166</v>
      </c>
      <c r="I57" s="15">
        <v>60613.4</v>
      </c>
      <c r="J57" s="16">
        <f t="shared" si="1"/>
        <v>0.010000000002037268</v>
      </c>
    </row>
    <row r="58" spans="1:10" ht="11.25">
      <c r="A58" s="24" t="s">
        <v>59</v>
      </c>
      <c r="B58" s="25" t="s">
        <v>18</v>
      </c>
      <c r="C58" s="26" t="s">
        <v>61</v>
      </c>
      <c r="D58" s="17">
        <v>1425000</v>
      </c>
      <c r="E58" s="17"/>
      <c r="F58" s="17">
        <v>600483.98</v>
      </c>
      <c r="G58" s="17">
        <v>142500</v>
      </c>
      <c r="H58" s="17">
        <v>986.67</v>
      </c>
      <c r="I58" s="17">
        <v>681029.35</v>
      </c>
      <c r="J58" s="39">
        <f t="shared" si="1"/>
        <v>0</v>
      </c>
    </row>
    <row r="59" spans="1:10" ht="11.25">
      <c r="A59" s="27" t="s">
        <v>59</v>
      </c>
      <c r="B59" s="28" t="s">
        <v>19</v>
      </c>
      <c r="C59" s="29" t="s">
        <v>62</v>
      </c>
      <c r="D59" s="15">
        <v>950</v>
      </c>
      <c r="E59" s="15"/>
      <c r="F59" s="15">
        <v>855</v>
      </c>
      <c r="G59" s="15">
        <v>95</v>
      </c>
      <c r="H59" s="15">
        <v>0</v>
      </c>
      <c r="I59" s="15">
        <v>0</v>
      </c>
      <c r="J59" s="16">
        <f t="shared" si="1"/>
        <v>0</v>
      </c>
    </row>
    <row r="60" spans="1:10" ht="11.25">
      <c r="A60" s="24" t="s">
        <v>59</v>
      </c>
      <c r="B60" s="25" t="s">
        <v>20</v>
      </c>
      <c r="C60" s="26" t="s">
        <v>63</v>
      </c>
      <c r="D60" s="17">
        <v>47500</v>
      </c>
      <c r="E60" s="17"/>
      <c r="F60" s="17">
        <v>42750</v>
      </c>
      <c r="G60" s="17">
        <v>4750</v>
      </c>
      <c r="H60" s="17">
        <v>0</v>
      </c>
      <c r="I60" s="17">
        <v>0</v>
      </c>
      <c r="J60" s="39">
        <f t="shared" si="1"/>
        <v>0</v>
      </c>
    </row>
    <row r="61" spans="1:10" ht="11.25">
      <c r="A61" s="27" t="s">
        <v>94</v>
      </c>
      <c r="B61" s="28" t="s">
        <v>18</v>
      </c>
      <c r="C61" s="29" t="s">
        <v>95</v>
      </c>
      <c r="D61" s="17">
        <v>1425000</v>
      </c>
      <c r="E61" s="17"/>
      <c r="F61" s="17">
        <v>460072.58</v>
      </c>
      <c r="G61" s="17">
        <v>142500</v>
      </c>
      <c r="H61" s="17">
        <v>204163.38</v>
      </c>
      <c r="I61" s="17">
        <v>618264.03</v>
      </c>
      <c r="J61" s="39">
        <f t="shared" si="1"/>
        <v>0.009999999892897904</v>
      </c>
    </row>
    <row r="62" spans="1:10" ht="11.25">
      <c r="A62" s="32" t="s">
        <v>96</v>
      </c>
      <c r="B62" s="33" t="s">
        <v>97</v>
      </c>
      <c r="C62" s="26" t="s">
        <v>98</v>
      </c>
      <c r="D62" s="15">
        <v>61652</v>
      </c>
      <c r="E62" s="15"/>
      <c r="F62" s="15"/>
      <c r="G62" s="15">
        <v>12330.4</v>
      </c>
      <c r="H62" s="15">
        <v>0</v>
      </c>
      <c r="I62" s="15">
        <v>0</v>
      </c>
      <c r="J62" s="16">
        <f t="shared" si="1"/>
        <v>49321.6</v>
      </c>
    </row>
    <row r="63" spans="1:10" ht="11.25">
      <c r="A63" s="34" t="s">
        <v>96</v>
      </c>
      <c r="B63" s="35" t="s">
        <v>99</v>
      </c>
      <c r="C63" s="29" t="s">
        <v>100</v>
      </c>
      <c r="D63" s="17">
        <v>700000</v>
      </c>
      <c r="E63" s="17"/>
      <c r="F63" s="17">
        <v>341000</v>
      </c>
      <c r="G63" s="17">
        <v>340000</v>
      </c>
      <c r="H63" s="17">
        <v>0</v>
      </c>
      <c r="I63" s="17">
        <v>0</v>
      </c>
      <c r="J63" s="39">
        <f t="shared" si="1"/>
        <v>19000</v>
      </c>
    </row>
    <row r="64" spans="1:10" ht="11.25">
      <c r="A64" s="41" t="s">
        <v>113</v>
      </c>
      <c r="B64" s="35"/>
      <c r="C64" s="29" t="s">
        <v>114</v>
      </c>
      <c r="D64" s="17">
        <v>1850000</v>
      </c>
      <c r="E64" s="17"/>
      <c r="F64" s="17">
        <v>298425.12</v>
      </c>
      <c r="G64" s="17">
        <v>185000</v>
      </c>
      <c r="H64" s="17">
        <v>0</v>
      </c>
      <c r="I64" s="17">
        <v>1366574.87</v>
      </c>
      <c r="J64" s="39">
        <f t="shared" si="1"/>
        <v>0.009999999776482582</v>
      </c>
    </row>
    <row r="65" spans="1:10" ht="11.25">
      <c r="A65" s="24" t="s">
        <v>111</v>
      </c>
      <c r="B65" s="25" t="s">
        <v>15</v>
      </c>
      <c r="C65" s="26" t="s">
        <v>76</v>
      </c>
      <c r="D65" s="15">
        <v>7125</v>
      </c>
      <c r="E65" s="15"/>
      <c r="F65" s="15"/>
      <c r="G65" s="15">
        <v>712.5</v>
      </c>
      <c r="H65" s="15">
        <v>0</v>
      </c>
      <c r="I65" s="15">
        <v>0</v>
      </c>
      <c r="J65" s="16">
        <f t="shared" si="1"/>
        <v>6412.5</v>
      </c>
    </row>
    <row r="66" spans="1:10" ht="11.25">
      <c r="A66" s="24" t="s">
        <v>111</v>
      </c>
      <c r="B66" s="25" t="s">
        <v>25</v>
      </c>
      <c r="C66" s="26" t="s">
        <v>77</v>
      </c>
      <c r="D66" s="15">
        <v>33250</v>
      </c>
      <c r="E66" s="15"/>
      <c r="F66" s="15"/>
      <c r="G66" s="15">
        <v>3325</v>
      </c>
      <c r="H66" s="15">
        <v>0</v>
      </c>
      <c r="I66" s="15">
        <v>0</v>
      </c>
      <c r="J66" s="16">
        <f t="shared" si="1"/>
        <v>29925</v>
      </c>
    </row>
    <row r="67" spans="1:10" ht="11.25">
      <c r="A67" s="27" t="s">
        <v>111</v>
      </c>
      <c r="B67" s="28" t="s">
        <v>18</v>
      </c>
      <c r="C67" s="29" t="s">
        <v>65</v>
      </c>
      <c r="D67" s="17">
        <v>320720</v>
      </c>
      <c r="E67" s="17"/>
      <c r="F67" s="17"/>
      <c r="G67" s="17">
        <v>32072</v>
      </c>
      <c r="H67" s="17">
        <v>300</v>
      </c>
      <c r="I67" s="17">
        <v>11200</v>
      </c>
      <c r="J67" s="39">
        <f t="shared" si="1"/>
        <v>277148</v>
      </c>
    </row>
    <row r="68" spans="1:10" ht="11.25">
      <c r="A68" s="24" t="s">
        <v>111</v>
      </c>
      <c r="B68" s="33" t="s">
        <v>20</v>
      </c>
      <c r="C68" s="26" t="s">
        <v>112</v>
      </c>
      <c r="D68" s="17">
        <v>37535</v>
      </c>
      <c r="E68" s="17"/>
      <c r="F68" s="17"/>
      <c r="G68" s="17">
        <v>3753.5</v>
      </c>
      <c r="H68" s="17">
        <v>0</v>
      </c>
      <c r="I68" s="17">
        <v>0</v>
      </c>
      <c r="J68" s="39">
        <f t="shared" si="1"/>
        <v>33781.5</v>
      </c>
    </row>
    <row r="69" spans="1:10" ht="11.25">
      <c r="A69" s="24" t="s">
        <v>64</v>
      </c>
      <c r="B69" s="25" t="s">
        <v>15</v>
      </c>
      <c r="C69" s="26" t="s">
        <v>66</v>
      </c>
      <c r="D69" s="17">
        <v>90250</v>
      </c>
      <c r="E69" s="17"/>
      <c r="F69" s="17"/>
      <c r="G69" s="17">
        <v>9025</v>
      </c>
      <c r="H69" s="17">
        <v>0</v>
      </c>
      <c r="I69" s="17">
        <v>0</v>
      </c>
      <c r="J69" s="39">
        <f t="shared" si="1"/>
        <v>81225</v>
      </c>
    </row>
    <row r="70" spans="1:10" ht="11.25">
      <c r="A70" s="24" t="s">
        <v>64</v>
      </c>
      <c r="B70" s="25" t="s">
        <v>25</v>
      </c>
      <c r="C70" s="26" t="s">
        <v>67</v>
      </c>
      <c r="D70" s="17">
        <v>332500</v>
      </c>
      <c r="E70" s="17"/>
      <c r="F70" s="17">
        <v>228555</v>
      </c>
      <c r="G70" s="17">
        <v>55195</v>
      </c>
      <c r="H70" s="17">
        <v>0</v>
      </c>
      <c r="I70" s="17">
        <v>48139.46</v>
      </c>
      <c r="J70" s="39">
        <f t="shared" si="1"/>
        <v>610.5400000000009</v>
      </c>
    </row>
    <row r="71" spans="1:10" ht="11.25">
      <c r="A71" s="27" t="s">
        <v>64</v>
      </c>
      <c r="B71" s="28" t="s">
        <v>18</v>
      </c>
      <c r="C71" s="29" t="s">
        <v>68</v>
      </c>
      <c r="D71" s="15">
        <v>219450</v>
      </c>
      <c r="E71" s="15">
        <v>228555</v>
      </c>
      <c r="F71" s="15"/>
      <c r="G71" s="15">
        <v>0</v>
      </c>
      <c r="H71" s="15">
        <v>314686.76</v>
      </c>
      <c r="I71" s="15">
        <v>118590</v>
      </c>
      <c r="J71" s="16">
        <f>D71+E71-F71-G71-H71-I71</f>
        <v>14728.23999999999</v>
      </c>
    </row>
    <row r="72" spans="1:10" ht="12" thickBot="1">
      <c r="A72" s="36" t="s">
        <v>64</v>
      </c>
      <c r="B72" s="37" t="s">
        <v>20</v>
      </c>
      <c r="C72" s="38" t="s">
        <v>78</v>
      </c>
      <c r="D72" s="17">
        <v>15200</v>
      </c>
      <c r="E72" s="17"/>
      <c r="F72" s="17"/>
      <c r="G72" s="17">
        <v>1520</v>
      </c>
      <c r="H72" s="17">
        <v>0</v>
      </c>
      <c r="I72" s="17">
        <v>0</v>
      </c>
      <c r="J72" s="39">
        <f>D72+E72-F72-G72-H72-I72</f>
        <v>13680</v>
      </c>
    </row>
    <row r="73" spans="1:10" ht="12" thickBot="1">
      <c r="A73" s="11"/>
      <c r="B73" s="19"/>
      <c r="C73" s="12" t="s">
        <v>8</v>
      </c>
      <c r="D73" s="13">
        <f aca="true" t="shared" si="2" ref="D73:I73">SUM(D5:D72)</f>
        <v>25429817</v>
      </c>
      <c r="E73" s="13">
        <f t="shared" si="2"/>
        <v>442962.99</v>
      </c>
      <c r="F73" s="13">
        <f t="shared" si="2"/>
        <v>2957075.93</v>
      </c>
      <c r="G73" s="13">
        <f t="shared" si="2"/>
        <v>1963095.08</v>
      </c>
      <c r="H73" s="13">
        <f t="shared" si="2"/>
        <v>778672.48</v>
      </c>
      <c r="I73" s="13">
        <f t="shared" si="2"/>
        <v>8896480.450000001</v>
      </c>
      <c r="J73" s="40">
        <f>SUM(J7:J72)</f>
        <v>11277456.049999999</v>
      </c>
    </row>
    <row r="74" spans="3:10" ht="12.75">
      <c r="C74" s="5"/>
      <c r="J74"/>
    </row>
    <row r="75" ht="12.75">
      <c r="J75"/>
    </row>
    <row r="76" ht="12.75">
      <c r="J76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2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77"/>
  <sheetViews>
    <sheetView zoomScaleSheetLayoutView="100" zoomScalePageLayoutView="0" workbookViewId="0" topLeftCell="A2">
      <pane xSplit="2" ySplit="5" topLeftCell="D10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F22" sqref="F22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139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6260.5</v>
      </c>
      <c r="I8" s="17">
        <v>70689.5</v>
      </c>
      <c r="J8" s="39">
        <f t="shared" si="0"/>
        <v>0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8358.24</v>
      </c>
      <c r="I9" s="15">
        <v>29260.16</v>
      </c>
      <c r="J9" s="16">
        <f t="shared" si="0"/>
        <v>343.6000000000022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482.6</v>
      </c>
      <c r="I10" s="17">
        <v>14137.9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9791.23</v>
      </c>
      <c r="I15" s="18">
        <v>7100</v>
      </c>
      <c r="J15" s="39">
        <f t="shared" si="0"/>
        <v>41590.770000000004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6000</v>
      </c>
      <c r="I16" s="15">
        <v>9000</v>
      </c>
      <c r="J16" s="16">
        <f t="shared" si="0"/>
        <v>19200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790</v>
      </c>
      <c r="I17" s="17">
        <v>0</v>
      </c>
      <c r="J17" s="39">
        <f t="shared" si="0"/>
        <v>7760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62610.82</v>
      </c>
      <c r="J19" s="16">
        <f t="shared" si="0"/>
        <v>282089.18</v>
      </c>
    </row>
    <row r="20" spans="1:10" ht="11.25">
      <c r="A20" s="30" t="s">
        <v>80</v>
      </c>
      <c r="B20" s="31" t="s">
        <v>15</v>
      </c>
      <c r="C20" s="14" t="s">
        <v>81</v>
      </c>
      <c r="D20" s="18">
        <v>0.01</v>
      </c>
      <c r="E20" s="18"/>
      <c r="F20" s="18"/>
      <c r="G20" s="18">
        <v>0</v>
      </c>
      <c r="H20" s="18">
        <v>0</v>
      </c>
      <c r="I20" s="18">
        <v>0</v>
      </c>
      <c r="J20" s="39">
        <f t="shared" si="0"/>
        <v>0.01</v>
      </c>
    </row>
    <row r="21" spans="1:10" ht="11.25">
      <c r="A21" s="27" t="s">
        <v>80</v>
      </c>
      <c r="B21" s="28" t="s">
        <v>18</v>
      </c>
      <c r="C21" s="29" t="s">
        <v>82</v>
      </c>
      <c r="D21" s="15">
        <v>0</v>
      </c>
      <c r="E21" s="15"/>
      <c r="F21" s="15"/>
      <c r="G21" s="15">
        <v>0</v>
      </c>
      <c r="H21" s="15">
        <v>0</v>
      </c>
      <c r="I21" s="15">
        <v>0</v>
      </c>
      <c r="J21" s="16">
        <f t="shared" si="0"/>
        <v>0</v>
      </c>
    </row>
    <row r="22" spans="1:11" ht="11.25">
      <c r="A22" s="30" t="s">
        <v>80</v>
      </c>
      <c r="B22" s="31" t="s">
        <v>133</v>
      </c>
      <c r="C22" s="14" t="s">
        <v>136</v>
      </c>
      <c r="D22" s="18">
        <v>42881.99</v>
      </c>
      <c r="E22" s="18">
        <v>0</v>
      </c>
      <c r="F22" s="18"/>
      <c r="G22" s="18">
        <v>0</v>
      </c>
      <c r="H22" s="18">
        <v>0</v>
      </c>
      <c r="I22" s="18">
        <v>0</v>
      </c>
      <c r="J22" s="39">
        <f t="shared" si="0"/>
        <v>42881.99</v>
      </c>
      <c r="K22" s="10"/>
    </row>
    <row r="23" spans="1:10" ht="11.25">
      <c r="A23" s="27" t="s">
        <v>80</v>
      </c>
      <c r="B23" s="28" t="s">
        <v>132</v>
      </c>
      <c r="C23" s="29" t="s">
        <v>134</v>
      </c>
      <c r="D23" s="15">
        <v>171526</v>
      </c>
      <c r="E23" s="15">
        <v>0</v>
      </c>
      <c r="F23" s="15"/>
      <c r="G23" s="15">
        <v>0</v>
      </c>
      <c r="H23" s="15">
        <v>0</v>
      </c>
      <c r="I23" s="15">
        <v>0</v>
      </c>
      <c r="J23" s="16">
        <f t="shared" si="0"/>
        <v>171526</v>
      </c>
    </row>
    <row r="24" spans="1:10" ht="11.25">
      <c r="A24" s="30" t="s">
        <v>83</v>
      </c>
      <c r="B24" s="31" t="s">
        <v>15</v>
      </c>
      <c r="C24" s="14" t="s">
        <v>135</v>
      </c>
      <c r="D24" s="18">
        <v>28588</v>
      </c>
      <c r="E24" s="18"/>
      <c r="F24" s="18"/>
      <c r="G24" s="18">
        <v>28587.99</v>
      </c>
      <c r="H24" s="18">
        <v>0</v>
      </c>
      <c r="I24" s="18">
        <v>0</v>
      </c>
      <c r="J24" s="39">
        <f t="shared" si="0"/>
        <v>0.00999999999839929</v>
      </c>
    </row>
    <row r="25" spans="1:10" ht="11.25">
      <c r="A25" s="27" t="s">
        <v>83</v>
      </c>
      <c r="B25" s="28" t="s">
        <v>18</v>
      </c>
      <c r="C25" s="29" t="s">
        <v>85</v>
      </c>
      <c r="D25" s="15">
        <v>114351</v>
      </c>
      <c r="E25" s="15"/>
      <c r="F25" s="15"/>
      <c r="G25" s="15">
        <v>114351</v>
      </c>
      <c r="H25" s="15">
        <v>0</v>
      </c>
      <c r="I25" s="15">
        <v>0</v>
      </c>
      <c r="J25" s="16">
        <f t="shared" si="0"/>
        <v>0</v>
      </c>
    </row>
    <row r="26" spans="1:10" ht="11.25">
      <c r="A26" s="27" t="s">
        <v>107</v>
      </c>
      <c r="B26" s="28" t="s">
        <v>15</v>
      </c>
      <c r="C26" s="29" t="s">
        <v>26</v>
      </c>
      <c r="D26" s="15">
        <v>28500</v>
      </c>
      <c r="E26" s="15"/>
      <c r="F26" s="15"/>
      <c r="G26" s="15">
        <v>2850</v>
      </c>
      <c r="H26" s="15">
        <v>0</v>
      </c>
      <c r="I26" s="15">
        <v>0</v>
      </c>
      <c r="J26" s="16">
        <f t="shared" si="0"/>
        <v>25650</v>
      </c>
    </row>
    <row r="27" spans="1:10" ht="11.25">
      <c r="A27" s="27" t="s">
        <v>107</v>
      </c>
      <c r="B27" s="28" t="s">
        <v>17</v>
      </c>
      <c r="C27" s="29" t="s">
        <v>27</v>
      </c>
      <c r="D27" s="15">
        <v>95000</v>
      </c>
      <c r="E27" s="15"/>
      <c r="F27" s="15"/>
      <c r="G27" s="15">
        <v>9500</v>
      </c>
      <c r="H27" s="15">
        <v>0</v>
      </c>
      <c r="I27" s="15">
        <v>1860</v>
      </c>
      <c r="J27" s="16">
        <f t="shared" si="0"/>
        <v>83640</v>
      </c>
    </row>
    <row r="28" spans="1:10" ht="11.25">
      <c r="A28" s="24" t="s">
        <v>107</v>
      </c>
      <c r="B28" s="25" t="s">
        <v>25</v>
      </c>
      <c r="C28" s="26" t="s">
        <v>31</v>
      </c>
      <c r="D28" s="17">
        <v>380000</v>
      </c>
      <c r="E28" s="17"/>
      <c r="F28" s="17"/>
      <c r="G28" s="17">
        <v>38000</v>
      </c>
      <c r="H28" s="17">
        <v>0</v>
      </c>
      <c r="I28" s="17">
        <v>0</v>
      </c>
      <c r="J28" s="39">
        <f t="shared" si="0"/>
        <v>342000</v>
      </c>
    </row>
    <row r="29" spans="1:10" ht="11.25">
      <c r="A29" s="27" t="s">
        <v>107</v>
      </c>
      <c r="B29" s="28" t="s">
        <v>18</v>
      </c>
      <c r="C29" s="29" t="s">
        <v>28</v>
      </c>
      <c r="D29" s="15">
        <v>285000</v>
      </c>
      <c r="E29" s="15"/>
      <c r="F29" s="15"/>
      <c r="G29" s="15">
        <v>28500</v>
      </c>
      <c r="H29" s="15">
        <v>9215.74</v>
      </c>
      <c r="I29" s="15">
        <v>247284.26</v>
      </c>
      <c r="J29" s="16">
        <f t="shared" si="0"/>
        <v>0</v>
      </c>
    </row>
    <row r="30" spans="1:10" ht="11.25">
      <c r="A30" s="24" t="s">
        <v>107</v>
      </c>
      <c r="B30" s="25" t="s">
        <v>19</v>
      </c>
      <c r="C30" s="26" t="s">
        <v>29</v>
      </c>
      <c r="D30" s="17">
        <v>38760</v>
      </c>
      <c r="E30" s="17"/>
      <c r="F30" s="17"/>
      <c r="G30" s="17">
        <v>3876</v>
      </c>
      <c r="H30" s="17">
        <v>0</v>
      </c>
      <c r="I30" s="17">
        <v>372</v>
      </c>
      <c r="J30" s="39">
        <f t="shared" si="0"/>
        <v>34512</v>
      </c>
    </row>
    <row r="31" spans="1:10" ht="11.25">
      <c r="A31" s="27" t="s">
        <v>107</v>
      </c>
      <c r="B31" s="28" t="s">
        <v>20</v>
      </c>
      <c r="C31" s="29" t="s">
        <v>30</v>
      </c>
      <c r="D31" s="15">
        <v>28500</v>
      </c>
      <c r="E31" s="15"/>
      <c r="F31" s="15"/>
      <c r="G31" s="15">
        <v>2850</v>
      </c>
      <c r="H31" s="15">
        <v>0</v>
      </c>
      <c r="I31" s="15">
        <v>0</v>
      </c>
      <c r="J31" s="16">
        <f t="shared" si="0"/>
        <v>25650</v>
      </c>
    </row>
    <row r="32" spans="1:10" ht="11.25">
      <c r="A32" s="27" t="s">
        <v>110</v>
      </c>
      <c r="B32" s="28" t="s">
        <v>25</v>
      </c>
      <c r="C32" s="29" t="s">
        <v>57</v>
      </c>
      <c r="D32" s="15">
        <v>9500</v>
      </c>
      <c r="E32" s="15"/>
      <c r="F32" s="15"/>
      <c r="G32" s="15">
        <v>950</v>
      </c>
      <c r="H32" s="15">
        <v>0</v>
      </c>
      <c r="I32" s="15">
        <v>0</v>
      </c>
      <c r="J32" s="16">
        <f t="shared" si="0"/>
        <v>8550</v>
      </c>
    </row>
    <row r="33" spans="1:10" ht="11.25">
      <c r="A33" s="24" t="s">
        <v>110</v>
      </c>
      <c r="B33" s="25" t="s">
        <v>18</v>
      </c>
      <c r="C33" s="26" t="s">
        <v>58</v>
      </c>
      <c r="D33" s="17">
        <v>76000</v>
      </c>
      <c r="E33" s="17"/>
      <c r="F33" s="17"/>
      <c r="G33" s="17">
        <v>7600</v>
      </c>
      <c r="H33" s="17">
        <v>0</v>
      </c>
      <c r="I33" s="17">
        <v>0</v>
      </c>
      <c r="J33" s="39">
        <f t="shared" si="0"/>
        <v>68400</v>
      </c>
    </row>
    <row r="34" spans="1:10" ht="11.25">
      <c r="A34" s="24" t="s">
        <v>32</v>
      </c>
      <c r="B34" s="25" t="s">
        <v>33</v>
      </c>
      <c r="C34" s="26" t="s">
        <v>37</v>
      </c>
      <c r="D34" s="17">
        <v>11330918</v>
      </c>
      <c r="E34" s="17"/>
      <c r="F34" s="17"/>
      <c r="G34" s="17">
        <v>0</v>
      </c>
      <c r="H34" s="17">
        <v>0</v>
      </c>
      <c r="I34" s="17">
        <v>3369934.28</v>
      </c>
      <c r="J34" s="39">
        <f t="shared" si="0"/>
        <v>7960983.720000001</v>
      </c>
    </row>
    <row r="35" spans="1:10" ht="11.25">
      <c r="A35" s="27" t="s">
        <v>32</v>
      </c>
      <c r="B35" s="28" t="s">
        <v>34</v>
      </c>
      <c r="C35" s="29" t="s">
        <v>38</v>
      </c>
      <c r="D35" s="15">
        <v>4750</v>
      </c>
      <c r="E35" s="15"/>
      <c r="F35" s="15">
        <v>0</v>
      </c>
      <c r="G35" s="15">
        <v>475</v>
      </c>
      <c r="H35" s="15">
        <v>0</v>
      </c>
      <c r="I35" s="15">
        <v>0</v>
      </c>
      <c r="J35" s="16">
        <f t="shared" si="0"/>
        <v>4275</v>
      </c>
    </row>
    <row r="36" spans="1:10" ht="11.25">
      <c r="A36" s="24" t="s">
        <v>32</v>
      </c>
      <c r="B36" s="25" t="s">
        <v>15</v>
      </c>
      <c r="C36" s="26" t="s">
        <v>39</v>
      </c>
      <c r="D36" s="17">
        <v>285000</v>
      </c>
      <c r="E36" s="17"/>
      <c r="F36" s="17">
        <v>0</v>
      </c>
      <c r="G36" s="17">
        <v>0.01</v>
      </c>
      <c r="H36" s="17">
        <v>0</v>
      </c>
      <c r="I36" s="17">
        <v>111368.62</v>
      </c>
      <c r="J36" s="39">
        <f t="shared" si="0"/>
        <v>173631.37</v>
      </c>
    </row>
    <row r="37" spans="1:10" ht="11.25">
      <c r="A37" s="27" t="s">
        <v>32</v>
      </c>
      <c r="B37" s="28" t="s">
        <v>24</v>
      </c>
      <c r="C37" s="29" t="s">
        <v>40</v>
      </c>
      <c r="D37" s="15">
        <v>9500</v>
      </c>
      <c r="E37" s="15"/>
      <c r="F37" s="15">
        <v>0</v>
      </c>
      <c r="G37" s="15">
        <v>950</v>
      </c>
      <c r="H37" s="15">
        <v>0</v>
      </c>
      <c r="I37" s="15">
        <v>2300</v>
      </c>
      <c r="J37" s="16">
        <f t="shared" si="0"/>
        <v>6250</v>
      </c>
    </row>
    <row r="38" spans="1:10" ht="11.25">
      <c r="A38" s="24" t="s">
        <v>32</v>
      </c>
      <c r="B38" s="25" t="s">
        <v>17</v>
      </c>
      <c r="C38" s="26" t="s">
        <v>41</v>
      </c>
      <c r="D38" s="17">
        <v>950</v>
      </c>
      <c r="E38" s="17"/>
      <c r="F38" s="17">
        <v>0</v>
      </c>
      <c r="G38" s="17">
        <v>95</v>
      </c>
      <c r="H38" s="17">
        <v>0</v>
      </c>
      <c r="I38" s="17">
        <v>0</v>
      </c>
      <c r="J38" s="39">
        <f t="shared" si="0"/>
        <v>855</v>
      </c>
    </row>
    <row r="39" spans="1:10" ht="11.25">
      <c r="A39" s="27" t="s">
        <v>32</v>
      </c>
      <c r="B39" s="28" t="s">
        <v>25</v>
      </c>
      <c r="C39" s="29" t="s">
        <v>42</v>
      </c>
      <c r="D39" s="15">
        <v>4749</v>
      </c>
      <c r="E39" s="15"/>
      <c r="F39" s="15">
        <v>0</v>
      </c>
      <c r="G39" s="15">
        <v>0.01</v>
      </c>
      <c r="H39" s="15">
        <v>0</v>
      </c>
      <c r="I39" s="15">
        <v>0</v>
      </c>
      <c r="J39" s="16">
        <f aca="true" t="shared" si="1" ref="J39:J71">D39+E39-F39-G39-H39-I39</f>
        <v>4748.99</v>
      </c>
    </row>
    <row r="40" spans="1:10" ht="11.25">
      <c r="A40" s="24" t="s">
        <v>32</v>
      </c>
      <c r="B40" s="25" t="s">
        <v>18</v>
      </c>
      <c r="C40" s="26" t="s">
        <v>43</v>
      </c>
      <c r="D40" s="17">
        <v>1425000</v>
      </c>
      <c r="E40" s="17"/>
      <c r="F40" s="17"/>
      <c r="G40" s="17">
        <v>0</v>
      </c>
      <c r="H40" s="17">
        <v>26735.68</v>
      </c>
      <c r="I40" s="17">
        <v>1266364.32</v>
      </c>
      <c r="J40" s="39">
        <f t="shared" si="1"/>
        <v>131900</v>
      </c>
    </row>
    <row r="41" spans="1:10" ht="11.25">
      <c r="A41" s="27" t="s">
        <v>32</v>
      </c>
      <c r="B41" s="28" t="s">
        <v>35</v>
      </c>
      <c r="C41" s="29" t="s">
        <v>44</v>
      </c>
      <c r="D41" s="15">
        <v>1150949</v>
      </c>
      <c r="E41" s="15"/>
      <c r="F41" s="15"/>
      <c r="G41" s="15">
        <v>0</v>
      </c>
      <c r="H41" s="15">
        <v>0</v>
      </c>
      <c r="I41" s="15">
        <v>313564.32</v>
      </c>
      <c r="J41" s="39">
        <f t="shared" si="1"/>
        <v>837384.6799999999</v>
      </c>
    </row>
    <row r="42" spans="1:10" ht="11.25">
      <c r="A42" s="24" t="s">
        <v>32</v>
      </c>
      <c r="B42" s="25" t="s">
        <v>19</v>
      </c>
      <c r="C42" s="26" t="s">
        <v>45</v>
      </c>
      <c r="D42" s="17">
        <v>950</v>
      </c>
      <c r="E42" s="17"/>
      <c r="F42" s="17"/>
      <c r="G42" s="17">
        <v>95</v>
      </c>
      <c r="H42" s="17">
        <v>0</v>
      </c>
      <c r="I42" s="17">
        <v>855</v>
      </c>
      <c r="J42" s="39">
        <f t="shared" si="1"/>
        <v>0</v>
      </c>
    </row>
    <row r="43" spans="1:10" ht="11.25">
      <c r="A43" s="27" t="s">
        <v>32</v>
      </c>
      <c r="B43" s="28" t="s">
        <v>36</v>
      </c>
      <c r="C43" s="29" t="s">
        <v>46</v>
      </c>
      <c r="D43" s="15">
        <v>297127</v>
      </c>
      <c r="E43" s="15"/>
      <c r="F43" s="15"/>
      <c r="G43" s="15">
        <v>0</v>
      </c>
      <c r="H43" s="15">
        <v>0</v>
      </c>
      <c r="I43" s="15">
        <v>86722.84</v>
      </c>
      <c r="J43" s="16">
        <f t="shared" si="1"/>
        <v>210404.16</v>
      </c>
    </row>
    <row r="44" spans="1:10" ht="11.25">
      <c r="A44" s="24" t="s">
        <v>32</v>
      </c>
      <c r="B44" s="25" t="s">
        <v>20</v>
      </c>
      <c r="C44" s="26" t="s">
        <v>47</v>
      </c>
      <c r="D44" s="17">
        <v>47500</v>
      </c>
      <c r="E44" s="17"/>
      <c r="F44" s="17">
        <v>0</v>
      </c>
      <c r="G44" s="17">
        <v>4750</v>
      </c>
      <c r="H44" s="17">
        <v>1580</v>
      </c>
      <c r="I44" s="17">
        <v>0</v>
      </c>
      <c r="J44" s="39">
        <f t="shared" si="1"/>
        <v>41170</v>
      </c>
    </row>
    <row r="45" spans="1:10" ht="11.25">
      <c r="A45" s="27" t="s">
        <v>108</v>
      </c>
      <c r="B45" s="28" t="s">
        <v>15</v>
      </c>
      <c r="C45" s="29" t="s">
        <v>48</v>
      </c>
      <c r="D45" s="15">
        <v>47500</v>
      </c>
      <c r="E45" s="15"/>
      <c r="F45" s="15"/>
      <c r="G45" s="15">
        <v>4750</v>
      </c>
      <c r="H45" s="15">
        <v>20721.63</v>
      </c>
      <c r="I45" s="15">
        <v>22028.37</v>
      </c>
      <c r="J45" s="16">
        <f t="shared" si="1"/>
        <v>0</v>
      </c>
    </row>
    <row r="46" spans="1:10" ht="11.25">
      <c r="A46" s="24" t="s">
        <v>108</v>
      </c>
      <c r="B46" s="25" t="s">
        <v>18</v>
      </c>
      <c r="C46" s="26" t="s">
        <v>49</v>
      </c>
      <c r="D46" s="17">
        <v>2850</v>
      </c>
      <c r="E46" s="17"/>
      <c r="F46" s="17"/>
      <c r="G46" s="17">
        <v>285</v>
      </c>
      <c r="H46" s="17">
        <v>0</v>
      </c>
      <c r="I46" s="17">
        <v>0</v>
      </c>
      <c r="J46" s="39">
        <f t="shared" si="1"/>
        <v>2565</v>
      </c>
    </row>
    <row r="47" spans="1:10" ht="11.25">
      <c r="A47" s="27" t="s">
        <v>108</v>
      </c>
      <c r="B47" s="28" t="s">
        <v>20</v>
      </c>
      <c r="C47" s="29" t="s">
        <v>50</v>
      </c>
      <c r="D47" s="15">
        <v>19000</v>
      </c>
      <c r="E47" s="15"/>
      <c r="F47" s="15"/>
      <c r="G47" s="15">
        <v>1900</v>
      </c>
      <c r="H47" s="15">
        <v>0</v>
      </c>
      <c r="I47" s="15">
        <v>15513</v>
      </c>
      <c r="J47" s="16">
        <f t="shared" si="1"/>
        <v>1587</v>
      </c>
    </row>
    <row r="48" spans="1:10" ht="11.25">
      <c r="A48" s="27" t="s">
        <v>51</v>
      </c>
      <c r="B48" s="28" t="s">
        <v>74</v>
      </c>
      <c r="C48" s="29" t="s">
        <v>69</v>
      </c>
      <c r="D48" s="15">
        <v>50000</v>
      </c>
      <c r="E48" s="15"/>
      <c r="F48" s="15"/>
      <c r="G48" s="15">
        <v>10000</v>
      </c>
      <c r="H48" s="15">
        <v>0</v>
      </c>
      <c r="I48" s="15">
        <v>0</v>
      </c>
      <c r="J48" s="16">
        <f t="shared" si="1"/>
        <v>40000</v>
      </c>
    </row>
    <row r="49" spans="1:10" ht="11.25">
      <c r="A49" s="24" t="s">
        <v>51</v>
      </c>
      <c r="B49" s="25" t="s">
        <v>75</v>
      </c>
      <c r="C49" s="26" t="s">
        <v>53</v>
      </c>
      <c r="D49" s="17">
        <v>350000</v>
      </c>
      <c r="E49" s="17"/>
      <c r="F49" s="17"/>
      <c r="G49" s="17">
        <v>70000</v>
      </c>
      <c r="H49" s="17">
        <v>44200</v>
      </c>
      <c r="I49" s="17">
        <v>235800</v>
      </c>
      <c r="J49" s="39">
        <f t="shared" si="1"/>
        <v>0</v>
      </c>
    </row>
    <row r="50" spans="1:10" ht="11.25">
      <c r="A50" s="27" t="s">
        <v>51</v>
      </c>
      <c r="B50" s="28" t="s">
        <v>52</v>
      </c>
      <c r="C50" s="29" t="s">
        <v>54</v>
      </c>
      <c r="D50" s="15">
        <v>300000</v>
      </c>
      <c r="E50" s="15"/>
      <c r="F50" s="15"/>
      <c r="G50" s="15">
        <v>60000</v>
      </c>
      <c r="H50" s="15">
        <v>0</v>
      </c>
      <c r="I50" s="15">
        <v>0</v>
      </c>
      <c r="J50" s="16">
        <f t="shared" si="1"/>
        <v>240000</v>
      </c>
    </row>
    <row r="51" spans="1:10" ht="11.25">
      <c r="A51" s="24" t="s">
        <v>109</v>
      </c>
      <c r="B51" s="25" t="s">
        <v>75</v>
      </c>
      <c r="C51" s="26" t="s">
        <v>55</v>
      </c>
      <c r="D51" s="17">
        <v>52353</v>
      </c>
      <c r="E51" s="17"/>
      <c r="F51" s="17"/>
      <c r="G51" s="17">
        <v>10470.6</v>
      </c>
      <c r="H51" s="17">
        <v>0</v>
      </c>
      <c r="I51" s="17">
        <v>0</v>
      </c>
      <c r="J51" s="39">
        <f t="shared" si="1"/>
        <v>41882.4</v>
      </c>
    </row>
    <row r="52" spans="1:10" ht="11.25">
      <c r="A52" s="27" t="s">
        <v>109</v>
      </c>
      <c r="B52" s="28" t="s">
        <v>52</v>
      </c>
      <c r="C52" s="29" t="s">
        <v>56</v>
      </c>
      <c r="D52" s="15">
        <v>100000</v>
      </c>
      <c r="E52" s="15"/>
      <c r="F52" s="15">
        <v>21841.85</v>
      </c>
      <c r="G52" s="15">
        <v>20000</v>
      </c>
      <c r="H52" s="15">
        <v>0</v>
      </c>
      <c r="I52" s="15">
        <v>0</v>
      </c>
      <c r="J52" s="16">
        <f t="shared" si="1"/>
        <v>58158.149999999994</v>
      </c>
    </row>
    <row r="53" spans="1:10" ht="11.25">
      <c r="A53" s="27" t="s">
        <v>86</v>
      </c>
      <c r="B53" s="28" t="s">
        <v>75</v>
      </c>
      <c r="C53" s="29" t="s">
        <v>88</v>
      </c>
      <c r="D53" s="15">
        <v>50000</v>
      </c>
      <c r="E53" s="15"/>
      <c r="F53" s="15"/>
      <c r="G53" s="15">
        <v>10000</v>
      </c>
      <c r="H53" s="15">
        <v>0</v>
      </c>
      <c r="I53" s="15">
        <v>0</v>
      </c>
      <c r="J53" s="16">
        <f t="shared" si="1"/>
        <v>40000</v>
      </c>
    </row>
    <row r="54" spans="1:10" ht="11.25">
      <c r="A54" s="32" t="s">
        <v>87</v>
      </c>
      <c r="B54" s="25"/>
      <c r="C54" s="26" t="s">
        <v>89</v>
      </c>
      <c r="D54" s="17">
        <v>100000</v>
      </c>
      <c r="E54" s="17"/>
      <c r="F54" s="17"/>
      <c r="G54" s="17">
        <v>20000</v>
      </c>
      <c r="H54" s="17">
        <v>0</v>
      </c>
      <c r="I54" s="17">
        <v>0</v>
      </c>
      <c r="J54" s="39">
        <f t="shared" si="1"/>
        <v>80000</v>
      </c>
    </row>
    <row r="55" spans="1:10" ht="11.25">
      <c r="A55" s="27" t="s">
        <v>90</v>
      </c>
      <c r="B55" s="28" t="s">
        <v>18</v>
      </c>
      <c r="C55" s="29" t="s">
        <v>91</v>
      </c>
      <c r="D55" s="15">
        <v>943948</v>
      </c>
      <c r="E55" s="15"/>
      <c r="F55" s="15">
        <v>0</v>
      </c>
      <c r="G55" s="15">
        <v>0</v>
      </c>
      <c r="H55" s="15">
        <v>186442</v>
      </c>
      <c r="I55" s="15">
        <v>168908</v>
      </c>
      <c r="J55" s="16">
        <f t="shared" si="1"/>
        <v>588598</v>
      </c>
    </row>
    <row r="56" spans="1:10" ht="11.25">
      <c r="A56" s="32" t="s">
        <v>90</v>
      </c>
      <c r="B56" s="33" t="s">
        <v>92</v>
      </c>
      <c r="C56" s="26" t="s">
        <v>93</v>
      </c>
      <c r="D56" s="17">
        <v>4750</v>
      </c>
      <c r="E56" s="17"/>
      <c r="F56" s="17">
        <v>0</v>
      </c>
      <c r="G56" s="17">
        <v>475</v>
      </c>
      <c r="H56" s="17">
        <v>0</v>
      </c>
      <c r="I56" s="17">
        <v>0</v>
      </c>
      <c r="J56" s="39">
        <f t="shared" si="1"/>
        <v>4275</v>
      </c>
    </row>
    <row r="57" spans="1:10" ht="11.25">
      <c r="A57" s="27" t="s">
        <v>59</v>
      </c>
      <c r="B57" s="28" t="s">
        <v>15</v>
      </c>
      <c r="C57" s="29" t="s">
        <v>60</v>
      </c>
      <c r="D57" s="15">
        <v>285000</v>
      </c>
      <c r="E57" s="15"/>
      <c r="F57" s="15">
        <v>0</v>
      </c>
      <c r="G57" s="15">
        <v>0.01</v>
      </c>
      <c r="H57" s="15">
        <v>6492</v>
      </c>
      <c r="I57" s="15">
        <v>60613.4</v>
      </c>
      <c r="J57" s="16">
        <f t="shared" si="1"/>
        <v>217894.59</v>
      </c>
    </row>
    <row r="58" spans="1:10" ht="11.25">
      <c r="A58" s="24" t="s">
        <v>59</v>
      </c>
      <c r="B58" s="25" t="s">
        <v>18</v>
      </c>
      <c r="C58" s="26" t="s">
        <v>61</v>
      </c>
      <c r="D58" s="17">
        <v>1425000</v>
      </c>
      <c r="E58" s="17"/>
      <c r="F58" s="17">
        <v>0</v>
      </c>
      <c r="G58" s="17">
        <v>0.01</v>
      </c>
      <c r="H58" s="17">
        <v>421253.31</v>
      </c>
      <c r="I58" s="17">
        <v>681029.35</v>
      </c>
      <c r="J58" s="39">
        <f t="shared" si="1"/>
        <v>322717.32999999996</v>
      </c>
    </row>
    <row r="59" spans="1:10" ht="11.25">
      <c r="A59" s="27" t="s">
        <v>59</v>
      </c>
      <c r="B59" s="28" t="s">
        <v>19</v>
      </c>
      <c r="C59" s="29" t="s">
        <v>62</v>
      </c>
      <c r="D59" s="15">
        <v>950</v>
      </c>
      <c r="E59" s="15"/>
      <c r="F59" s="15">
        <v>0</v>
      </c>
      <c r="G59" s="15">
        <v>95</v>
      </c>
      <c r="H59" s="15">
        <v>0</v>
      </c>
      <c r="I59" s="15">
        <v>0</v>
      </c>
      <c r="J59" s="16">
        <f t="shared" si="1"/>
        <v>855</v>
      </c>
    </row>
    <row r="60" spans="1:10" ht="11.25">
      <c r="A60" s="27" t="s">
        <v>59</v>
      </c>
      <c r="B60" s="28" t="s">
        <v>141</v>
      </c>
      <c r="C60" s="29" t="s">
        <v>140</v>
      </c>
      <c r="D60" s="15">
        <v>0</v>
      </c>
      <c r="E60" s="15">
        <v>21841.85</v>
      </c>
      <c r="F60" s="15"/>
      <c r="G60" s="15">
        <v>0</v>
      </c>
      <c r="H60" s="15">
        <v>2172.66</v>
      </c>
      <c r="I60" s="15">
        <v>0</v>
      </c>
      <c r="J60" s="16">
        <f>SUM(D60+E60-F60-G60-H60-I60)</f>
        <v>19669.19</v>
      </c>
    </row>
    <row r="61" spans="1:10" ht="11.25">
      <c r="A61" s="24" t="s">
        <v>59</v>
      </c>
      <c r="B61" s="25" t="s">
        <v>20</v>
      </c>
      <c r="C61" s="26" t="s">
        <v>63</v>
      </c>
      <c r="D61" s="17">
        <v>47500</v>
      </c>
      <c r="E61" s="17"/>
      <c r="F61" s="17">
        <v>0</v>
      </c>
      <c r="G61" s="17">
        <v>4750</v>
      </c>
      <c r="H61" s="17">
        <v>0</v>
      </c>
      <c r="I61" s="17">
        <v>0</v>
      </c>
      <c r="J61" s="39">
        <f t="shared" si="1"/>
        <v>42750</v>
      </c>
    </row>
    <row r="62" spans="1:10" ht="11.25">
      <c r="A62" s="27" t="s">
        <v>94</v>
      </c>
      <c r="B62" s="28" t="s">
        <v>18</v>
      </c>
      <c r="C62" s="29" t="s">
        <v>95</v>
      </c>
      <c r="D62" s="17">
        <v>1425000</v>
      </c>
      <c r="E62" s="17"/>
      <c r="F62" s="17">
        <v>0</v>
      </c>
      <c r="G62" s="17">
        <v>0.01</v>
      </c>
      <c r="H62" s="17">
        <v>204163.38</v>
      </c>
      <c r="I62" s="17">
        <v>618264.03</v>
      </c>
      <c r="J62" s="39">
        <f t="shared" si="1"/>
        <v>602572.5799999998</v>
      </c>
    </row>
    <row r="63" spans="1:10" ht="11.25">
      <c r="A63" s="32" t="s">
        <v>96</v>
      </c>
      <c r="B63" s="33" t="s">
        <v>97</v>
      </c>
      <c r="C63" s="26" t="s">
        <v>98</v>
      </c>
      <c r="D63" s="15">
        <v>61652</v>
      </c>
      <c r="E63" s="15"/>
      <c r="F63" s="15"/>
      <c r="G63" s="15">
        <v>12330.4</v>
      </c>
      <c r="H63" s="15">
        <v>0</v>
      </c>
      <c r="I63" s="15">
        <v>0</v>
      </c>
      <c r="J63" s="16">
        <f t="shared" si="1"/>
        <v>49321.6</v>
      </c>
    </row>
    <row r="64" spans="1:10" ht="11.25">
      <c r="A64" s="34" t="s">
        <v>96</v>
      </c>
      <c r="B64" s="35" t="s">
        <v>99</v>
      </c>
      <c r="C64" s="29" t="s">
        <v>100</v>
      </c>
      <c r="D64" s="17">
        <v>700000</v>
      </c>
      <c r="E64" s="17"/>
      <c r="F64" s="17">
        <v>341000</v>
      </c>
      <c r="G64" s="17">
        <v>340000</v>
      </c>
      <c r="H64" s="17">
        <v>0</v>
      </c>
      <c r="I64" s="17">
        <v>0</v>
      </c>
      <c r="J64" s="39">
        <f t="shared" si="1"/>
        <v>19000</v>
      </c>
    </row>
    <row r="65" spans="1:10" ht="11.25">
      <c r="A65" s="41" t="s">
        <v>113</v>
      </c>
      <c r="B65" s="35"/>
      <c r="C65" s="29" t="s">
        <v>114</v>
      </c>
      <c r="D65" s="17">
        <v>1850000</v>
      </c>
      <c r="E65" s="17"/>
      <c r="F65" s="17">
        <v>0</v>
      </c>
      <c r="G65" s="17">
        <v>0.01</v>
      </c>
      <c r="H65" s="17">
        <v>297348.6</v>
      </c>
      <c r="I65" s="17">
        <v>1366574.87</v>
      </c>
      <c r="J65" s="39">
        <f t="shared" si="1"/>
        <v>186076.52000000002</v>
      </c>
    </row>
    <row r="66" spans="1:10" ht="11.25">
      <c r="A66" s="24" t="s">
        <v>111</v>
      </c>
      <c r="B66" s="25" t="s">
        <v>15</v>
      </c>
      <c r="C66" s="26" t="s">
        <v>76</v>
      </c>
      <c r="D66" s="15">
        <v>7125</v>
      </c>
      <c r="E66" s="15"/>
      <c r="F66" s="15"/>
      <c r="G66" s="15">
        <v>712.5</v>
      </c>
      <c r="H66" s="15">
        <v>0</v>
      </c>
      <c r="I66" s="15">
        <v>0</v>
      </c>
      <c r="J66" s="16">
        <f t="shared" si="1"/>
        <v>6412.5</v>
      </c>
    </row>
    <row r="67" spans="1:10" ht="11.25">
      <c r="A67" s="24" t="s">
        <v>111</v>
      </c>
      <c r="B67" s="25" t="s">
        <v>25</v>
      </c>
      <c r="C67" s="26" t="s">
        <v>77</v>
      </c>
      <c r="D67" s="15">
        <v>33250</v>
      </c>
      <c r="E67" s="15"/>
      <c r="F67" s="15"/>
      <c r="G67" s="15">
        <v>3325</v>
      </c>
      <c r="H67" s="15">
        <v>0</v>
      </c>
      <c r="I67" s="15">
        <v>0</v>
      </c>
      <c r="J67" s="16">
        <f t="shared" si="1"/>
        <v>29925</v>
      </c>
    </row>
    <row r="68" spans="1:10" ht="11.25">
      <c r="A68" s="27" t="s">
        <v>111</v>
      </c>
      <c r="B68" s="28" t="s">
        <v>18</v>
      </c>
      <c r="C68" s="29" t="s">
        <v>65</v>
      </c>
      <c r="D68" s="17">
        <v>320720</v>
      </c>
      <c r="E68" s="17"/>
      <c r="F68" s="17"/>
      <c r="G68" s="17">
        <v>32072</v>
      </c>
      <c r="H68" s="17">
        <v>0</v>
      </c>
      <c r="I68" s="17">
        <v>11500</v>
      </c>
      <c r="J68" s="39">
        <f t="shared" si="1"/>
        <v>277148</v>
      </c>
    </row>
    <row r="69" spans="1:10" ht="11.25">
      <c r="A69" s="24" t="s">
        <v>111</v>
      </c>
      <c r="B69" s="33" t="s">
        <v>20</v>
      </c>
      <c r="C69" s="26" t="s">
        <v>112</v>
      </c>
      <c r="D69" s="17">
        <v>37535</v>
      </c>
      <c r="E69" s="17"/>
      <c r="F69" s="17"/>
      <c r="G69" s="17">
        <v>3753.5</v>
      </c>
      <c r="H69" s="17">
        <v>0</v>
      </c>
      <c r="I69" s="17">
        <v>0</v>
      </c>
      <c r="J69" s="39">
        <f t="shared" si="1"/>
        <v>33781.5</v>
      </c>
    </row>
    <row r="70" spans="1:10" ht="11.25">
      <c r="A70" s="24" t="s">
        <v>64</v>
      </c>
      <c r="B70" s="25" t="s">
        <v>15</v>
      </c>
      <c r="C70" s="26" t="s">
        <v>66</v>
      </c>
      <c r="D70" s="17">
        <v>90250</v>
      </c>
      <c r="E70" s="17"/>
      <c r="F70" s="17"/>
      <c r="G70" s="17">
        <v>9025</v>
      </c>
      <c r="H70" s="17">
        <v>0</v>
      </c>
      <c r="I70" s="17">
        <v>0</v>
      </c>
      <c r="J70" s="39">
        <f t="shared" si="1"/>
        <v>81225</v>
      </c>
    </row>
    <row r="71" spans="1:10" ht="11.25">
      <c r="A71" s="24" t="s">
        <v>64</v>
      </c>
      <c r="B71" s="25" t="s">
        <v>25</v>
      </c>
      <c r="C71" s="26" t="s">
        <v>67</v>
      </c>
      <c r="D71" s="17">
        <v>332500</v>
      </c>
      <c r="E71" s="17"/>
      <c r="F71" s="17">
        <v>228555</v>
      </c>
      <c r="G71" s="17">
        <v>55195</v>
      </c>
      <c r="H71" s="17">
        <v>0</v>
      </c>
      <c r="I71" s="17">
        <v>48139.46</v>
      </c>
      <c r="J71" s="39">
        <f t="shared" si="1"/>
        <v>610.5400000000009</v>
      </c>
    </row>
    <row r="72" spans="1:10" ht="11.25">
      <c r="A72" s="27" t="s">
        <v>64</v>
      </c>
      <c r="B72" s="28" t="s">
        <v>18</v>
      </c>
      <c r="C72" s="29" t="s">
        <v>68</v>
      </c>
      <c r="D72" s="15">
        <v>219450</v>
      </c>
      <c r="E72" s="15">
        <v>228555</v>
      </c>
      <c r="F72" s="15"/>
      <c r="G72" s="15">
        <v>0</v>
      </c>
      <c r="H72" s="15">
        <v>0</v>
      </c>
      <c r="I72" s="15">
        <v>433276.76</v>
      </c>
      <c r="J72" s="16">
        <f>D72+E72-F72-G72-H72-I72</f>
        <v>14728.23999999999</v>
      </c>
    </row>
    <row r="73" spans="1:10" ht="12" thickBot="1">
      <c r="A73" s="36" t="s">
        <v>64</v>
      </c>
      <c r="B73" s="37" t="s">
        <v>20</v>
      </c>
      <c r="C73" s="38" t="s">
        <v>78</v>
      </c>
      <c r="D73" s="17">
        <v>15200</v>
      </c>
      <c r="E73" s="17"/>
      <c r="F73" s="17"/>
      <c r="G73" s="17">
        <v>1520</v>
      </c>
      <c r="H73" s="17">
        <v>0</v>
      </c>
      <c r="I73" s="17">
        <v>0</v>
      </c>
      <c r="J73" s="39">
        <f>D73+E73-F73-G73-H73-I73</f>
        <v>13680</v>
      </c>
    </row>
    <row r="74" spans="1:10" ht="12" thickBot="1">
      <c r="A74" s="11"/>
      <c r="B74" s="19"/>
      <c r="C74" s="12" t="s">
        <v>8</v>
      </c>
      <c r="D74" s="13">
        <f aca="true" t="shared" si="2" ref="D74:I74">SUM(D5:D73)</f>
        <v>25429817</v>
      </c>
      <c r="E74" s="13">
        <f t="shared" si="2"/>
        <v>250396.85</v>
      </c>
      <c r="F74" s="13">
        <f t="shared" si="2"/>
        <v>591396.85</v>
      </c>
      <c r="G74" s="13">
        <f t="shared" si="2"/>
        <v>984317.4500000001</v>
      </c>
      <c r="H74" s="13">
        <f t="shared" si="2"/>
        <v>1252007.5699999998</v>
      </c>
      <c r="I74" s="13">
        <f t="shared" si="2"/>
        <v>9255779.260000002</v>
      </c>
      <c r="J74" s="40">
        <f>SUM(J7:J73)</f>
        <v>13596712.719999999</v>
      </c>
    </row>
    <row r="75" spans="3:10" ht="12.75">
      <c r="C75" s="5"/>
      <c r="J75"/>
    </row>
    <row r="76" ht="12.75">
      <c r="J76"/>
    </row>
    <row r="77" ht="12.75">
      <c r="J77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2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77"/>
  <sheetViews>
    <sheetView zoomScaleSheetLayoutView="100" zoomScalePageLayoutView="0" workbookViewId="0" topLeftCell="A2">
      <pane xSplit="2" ySplit="5" topLeftCell="C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E23" sqref="E23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142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6260.5</v>
      </c>
      <c r="I8" s="17">
        <v>70689.5</v>
      </c>
      <c r="J8" s="39">
        <f t="shared" si="0"/>
        <v>0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8358.24</v>
      </c>
      <c r="I9" s="15">
        <v>29260.16</v>
      </c>
      <c r="J9" s="16">
        <f t="shared" si="0"/>
        <v>343.6000000000022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482.6</v>
      </c>
      <c r="I10" s="17">
        <v>14137.9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9791.23</v>
      </c>
      <c r="I15" s="18">
        <v>7100</v>
      </c>
      <c r="J15" s="39">
        <f t="shared" si="0"/>
        <v>41590.770000000004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4200</v>
      </c>
      <c r="I16" s="15">
        <v>9000</v>
      </c>
      <c r="J16" s="16">
        <f t="shared" si="0"/>
        <v>21000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790</v>
      </c>
      <c r="I17" s="17">
        <v>0</v>
      </c>
      <c r="J17" s="39">
        <f t="shared" si="0"/>
        <v>7760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62610.82</v>
      </c>
      <c r="J19" s="16">
        <f t="shared" si="0"/>
        <v>282089.18</v>
      </c>
    </row>
    <row r="20" spans="1:10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>
        <v>42881.99</v>
      </c>
      <c r="G20" s="18">
        <v>0</v>
      </c>
      <c r="H20" s="18">
        <v>0</v>
      </c>
      <c r="I20" s="18">
        <v>0</v>
      </c>
      <c r="J20" s="39">
        <f t="shared" si="0"/>
        <v>0.010000000002037268</v>
      </c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>
        <v>171526</v>
      </c>
      <c r="G21" s="15">
        <v>0</v>
      </c>
      <c r="H21" s="15">
        <v>0</v>
      </c>
      <c r="I21" s="15">
        <v>0</v>
      </c>
      <c r="J21" s="16">
        <f t="shared" si="0"/>
        <v>0</v>
      </c>
    </row>
    <row r="22" spans="1:11" ht="11.25">
      <c r="A22" s="30" t="s">
        <v>80</v>
      </c>
      <c r="B22" s="31" t="s">
        <v>133</v>
      </c>
      <c r="C22" s="14" t="s">
        <v>136</v>
      </c>
      <c r="D22" s="18">
        <v>0</v>
      </c>
      <c r="E22" s="18">
        <v>42881.99</v>
      </c>
      <c r="F22" s="18"/>
      <c r="G22" s="18">
        <v>0</v>
      </c>
      <c r="H22" s="18">
        <v>0</v>
      </c>
      <c r="I22" s="18">
        <v>0</v>
      </c>
      <c r="J22" s="39">
        <f t="shared" si="0"/>
        <v>42881.99</v>
      </c>
      <c r="K22" s="10"/>
    </row>
    <row r="23" spans="1:10" ht="11.25">
      <c r="A23" s="27" t="s">
        <v>80</v>
      </c>
      <c r="B23" s="28" t="s">
        <v>132</v>
      </c>
      <c r="C23" s="29" t="s">
        <v>134</v>
      </c>
      <c r="D23" s="15">
        <v>0</v>
      </c>
      <c r="E23" s="15">
        <v>171526</v>
      </c>
      <c r="F23" s="15"/>
      <c r="G23" s="15">
        <v>0</v>
      </c>
      <c r="H23" s="15">
        <v>0</v>
      </c>
      <c r="I23" s="15">
        <v>0</v>
      </c>
      <c r="J23" s="16">
        <f t="shared" si="0"/>
        <v>171526</v>
      </c>
    </row>
    <row r="24" spans="1:10" ht="11.25">
      <c r="A24" s="30" t="s">
        <v>83</v>
      </c>
      <c r="B24" s="31" t="s">
        <v>15</v>
      </c>
      <c r="C24" s="14" t="s">
        <v>135</v>
      </c>
      <c r="D24" s="18">
        <v>28588</v>
      </c>
      <c r="E24" s="18"/>
      <c r="F24" s="18"/>
      <c r="G24" s="18">
        <v>28587.99</v>
      </c>
      <c r="H24" s="18">
        <v>0</v>
      </c>
      <c r="I24" s="18">
        <v>0</v>
      </c>
      <c r="J24" s="39">
        <f t="shared" si="0"/>
        <v>0.00999999999839929</v>
      </c>
    </row>
    <row r="25" spans="1:10" ht="11.25">
      <c r="A25" s="27" t="s">
        <v>83</v>
      </c>
      <c r="B25" s="28" t="s">
        <v>18</v>
      </c>
      <c r="C25" s="29" t="s">
        <v>85</v>
      </c>
      <c r="D25" s="15">
        <v>114351</v>
      </c>
      <c r="E25" s="15"/>
      <c r="F25" s="15"/>
      <c r="G25" s="15">
        <v>114351</v>
      </c>
      <c r="H25" s="15">
        <v>0</v>
      </c>
      <c r="I25" s="15">
        <v>0</v>
      </c>
      <c r="J25" s="16">
        <f t="shared" si="0"/>
        <v>0</v>
      </c>
    </row>
    <row r="26" spans="1:10" ht="11.25">
      <c r="A26" s="27" t="s">
        <v>107</v>
      </c>
      <c r="B26" s="28" t="s">
        <v>15</v>
      </c>
      <c r="C26" s="29" t="s">
        <v>26</v>
      </c>
      <c r="D26" s="15">
        <v>28500</v>
      </c>
      <c r="E26" s="15"/>
      <c r="F26" s="15"/>
      <c r="G26" s="15">
        <v>2850</v>
      </c>
      <c r="H26" s="15">
        <v>0</v>
      </c>
      <c r="I26" s="15">
        <v>0</v>
      </c>
      <c r="J26" s="16">
        <f t="shared" si="0"/>
        <v>25650</v>
      </c>
    </row>
    <row r="27" spans="1:10" ht="11.25">
      <c r="A27" s="27" t="s">
        <v>107</v>
      </c>
      <c r="B27" s="28" t="s">
        <v>17</v>
      </c>
      <c r="C27" s="29" t="s">
        <v>27</v>
      </c>
      <c r="D27" s="15">
        <v>95000</v>
      </c>
      <c r="E27" s="15"/>
      <c r="F27" s="15"/>
      <c r="G27" s="15">
        <v>9500</v>
      </c>
      <c r="H27" s="15">
        <v>0</v>
      </c>
      <c r="I27" s="15">
        <v>1860</v>
      </c>
      <c r="J27" s="16">
        <f t="shared" si="0"/>
        <v>83640</v>
      </c>
    </row>
    <row r="28" spans="1:10" ht="11.25">
      <c r="A28" s="24" t="s">
        <v>107</v>
      </c>
      <c r="B28" s="25" t="s">
        <v>25</v>
      </c>
      <c r="C28" s="26" t="s">
        <v>31</v>
      </c>
      <c r="D28" s="17">
        <v>380000</v>
      </c>
      <c r="E28" s="17"/>
      <c r="F28" s="17"/>
      <c r="G28" s="17">
        <v>38000</v>
      </c>
      <c r="H28" s="17">
        <v>0</v>
      </c>
      <c r="I28" s="17">
        <v>0</v>
      </c>
      <c r="J28" s="39">
        <f t="shared" si="0"/>
        <v>342000</v>
      </c>
    </row>
    <row r="29" spans="1:10" ht="11.25">
      <c r="A29" s="27" t="s">
        <v>107</v>
      </c>
      <c r="B29" s="28" t="s">
        <v>18</v>
      </c>
      <c r="C29" s="29" t="s">
        <v>28</v>
      </c>
      <c r="D29" s="15">
        <v>285000</v>
      </c>
      <c r="E29" s="15"/>
      <c r="F29" s="15"/>
      <c r="G29" s="15">
        <v>28500</v>
      </c>
      <c r="H29" s="15">
        <v>9215.74</v>
      </c>
      <c r="I29" s="15">
        <v>247284.26</v>
      </c>
      <c r="J29" s="16">
        <f t="shared" si="0"/>
        <v>0</v>
      </c>
    </row>
    <row r="30" spans="1:10" ht="11.25">
      <c r="A30" s="24" t="s">
        <v>107</v>
      </c>
      <c r="B30" s="25" t="s">
        <v>19</v>
      </c>
      <c r="C30" s="26" t="s">
        <v>29</v>
      </c>
      <c r="D30" s="17">
        <v>38760</v>
      </c>
      <c r="E30" s="17"/>
      <c r="F30" s="17"/>
      <c r="G30" s="17">
        <v>3876</v>
      </c>
      <c r="H30" s="17">
        <v>0</v>
      </c>
      <c r="I30" s="17">
        <v>372</v>
      </c>
      <c r="J30" s="39">
        <f t="shared" si="0"/>
        <v>34512</v>
      </c>
    </row>
    <row r="31" spans="1:10" ht="11.25">
      <c r="A31" s="27" t="s">
        <v>107</v>
      </c>
      <c r="B31" s="28" t="s">
        <v>20</v>
      </c>
      <c r="C31" s="29" t="s">
        <v>30</v>
      </c>
      <c r="D31" s="15">
        <v>28500</v>
      </c>
      <c r="E31" s="15"/>
      <c r="F31" s="15"/>
      <c r="G31" s="15">
        <v>2850</v>
      </c>
      <c r="H31" s="15">
        <v>0</v>
      </c>
      <c r="I31" s="15">
        <v>0</v>
      </c>
      <c r="J31" s="16">
        <f t="shared" si="0"/>
        <v>25650</v>
      </c>
    </row>
    <row r="32" spans="1:10" ht="11.25">
      <c r="A32" s="27" t="s">
        <v>110</v>
      </c>
      <c r="B32" s="28" t="s">
        <v>25</v>
      </c>
      <c r="C32" s="29" t="s">
        <v>57</v>
      </c>
      <c r="D32" s="15">
        <v>9500</v>
      </c>
      <c r="E32" s="15"/>
      <c r="F32" s="15"/>
      <c r="G32" s="15">
        <v>950</v>
      </c>
      <c r="H32" s="15">
        <v>0</v>
      </c>
      <c r="I32" s="15">
        <v>0</v>
      </c>
      <c r="J32" s="16">
        <f t="shared" si="0"/>
        <v>8550</v>
      </c>
    </row>
    <row r="33" spans="1:10" ht="11.25">
      <c r="A33" s="24" t="s">
        <v>110</v>
      </c>
      <c r="B33" s="25" t="s">
        <v>18</v>
      </c>
      <c r="C33" s="26" t="s">
        <v>58</v>
      </c>
      <c r="D33" s="17">
        <v>76000</v>
      </c>
      <c r="E33" s="17"/>
      <c r="F33" s="17"/>
      <c r="G33" s="17">
        <v>7600</v>
      </c>
      <c r="H33" s="17">
        <v>0</v>
      </c>
      <c r="I33" s="17">
        <v>0</v>
      </c>
      <c r="J33" s="39">
        <f t="shared" si="0"/>
        <v>68400</v>
      </c>
    </row>
    <row r="34" spans="1:10" ht="11.25">
      <c r="A34" s="24" t="s">
        <v>32</v>
      </c>
      <c r="B34" s="25" t="s">
        <v>33</v>
      </c>
      <c r="C34" s="26" t="s">
        <v>37</v>
      </c>
      <c r="D34" s="17">
        <v>11330918</v>
      </c>
      <c r="E34" s="17"/>
      <c r="F34" s="17"/>
      <c r="G34" s="17">
        <v>0</v>
      </c>
      <c r="H34" s="17">
        <v>0</v>
      </c>
      <c r="I34" s="17">
        <v>3369934.28</v>
      </c>
      <c r="J34" s="39">
        <f t="shared" si="0"/>
        <v>7960983.720000001</v>
      </c>
    </row>
    <row r="35" spans="1:10" ht="11.25">
      <c r="A35" s="27" t="s">
        <v>32</v>
      </c>
      <c r="B35" s="28" t="s">
        <v>34</v>
      </c>
      <c r="C35" s="29" t="s">
        <v>38</v>
      </c>
      <c r="D35" s="15">
        <v>4750</v>
      </c>
      <c r="E35" s="15"/>
      <c r="F35" s="15">
        <v>0</v>
      </c>
      <c r="G35" s="15">
        <v>475</v>
      </c>
      <c r="H35" s="15">
        <v>0</v>
      </c>
      <c r="I35" s="15">
        <v>0</v>
      </c>
      <c r="J35" s="16">
        <f t="shared" si="0"/>
        <v>4275</v>
      </c>
    </row>
    <row r="36" spans="1:10" ht="11.25">
      <c r="A36" s="24" t="s">
        <v>32</v>
      </c>
      <c r="B36" s="25" t="s">
        <v>15</v>
      </c>
      <c r="C36" s="26" t="s">
        <v>39</v>
      </c>
      <c r="D36" s="17">
        <v>285000</v>
      </c>
      <c r="E36" s="17"/>
      <c r="F36" s="17">
        <v>0</v>
      </c>
      <c r="G36" s="17">
        <v>0</v>
      </c>
      <c r="H36" s="17">
        <v>0</v>
      </c>
      <c r="I36" s="17">
        <v>111368.62</v>
      </c>
      <c r="J36" s="39">
        <f t="shared" si="0"/>
        <v>173631.38</v>
      </c>
    </row>
    <row r="37" spans="1:10" ht="11.25">
      <c r="A37" s="27" t="s">
        <v>32</v>
      </c>
      <c r="B37" s="28" t="s">
        <v>24</v>
      </c>
      <c r="C37" s="29" t="s">
        <v>40</v>
      </c>
      <c r="D37" s="15">
        <v>9500</v>
      </c>
      <c r="E37" s="15"/>
      <c r="F37" s="15">
        <v>0</v>
      </c>
      <c r="G37" s="15">
        <v>950</v>
      </c>
      <c r="H37" s="15">
        <v>0</v>
      </c>
      <c r="I37" s="15">
        <v>2300</v>
      </c>
      <c r="J37" s="16">
        <f t="shared" si="0"/>
        <v>6250</v>
      </c>
    </row>
    <row r="38" spans="1:10" ht="11.25">
      <c r="A38" s="24" t="s">
        <v>32</v>
      </c>
      <c r="B38" s="25" t="s">
        <v>17</v>
      </c>
      <c r="C38" s="26" t="s">
        <v>41</v>
      </c>
      <c r="D38" s="17">
        <v>950</v>
      </c>
      <c r="E38" s="17"/>
      <c r="F38" s="17">
        <v>0</v>
      </c>
      <c r="G38" s="17">
        <v>95</v>
      </c>
      <c r="H38" s="17">
        <v>0</v>
      </c>
      <c r="I38" s="17">
        <v>0</v>
      </c>
      <c r="J38" s="39">
        <f t="shared" si="0"/>
        <v>855</v>
      </c>
    </row>
    <row r="39" spans="1:10" ht="11.25">
      <c r="A39" s="27" t="s">
        <v>32</v>
      </c>
      <c r="B39" s="28" t="s">
        <v>25</v>
      </c>
      <c r="C39" s="29" t="s">
        <v>42</v>
      </c>
      <c r="D39" s="15">
        <v>4749</v>
      </c>
      <c r="E39" s="15"/>
      <c r="F39" s="15">
        <v>0</v>
      </c>
      <c r="G39" s="15">
        <v>0</v>
      </c>
      <c r="H39" s="15">
        <v>0</v>
      </c>
      <c r="I39" s="15">
        <v>0</v>
      </c>
      <c r="J39" s="16">
        <f aca="true" t="shared" si="1" ref="J39:J59">D39+E39-F39-G39-H39-I39</f>
        <v>4749</v>
      </c>
    </row>
    <row r="40" spans="1:10" ht="11.25">
      <c r="A40" s="24" t="s">
        <v>32</v>
      </c>
      <c r="B40" s="25" t="s">
        <v>18</v>
      </c>
      <c r="C40" s="26" t="s">
        <v>43</v>
      </c>
      <c r="D40" s="17">
        <v>1425000</v>
      </c>
      <c r="E40" s="17"/>
      <c r="F40" s="17"/>
      <c r="G40" s="17">
        <v>0</v>
      </c>
      <c r="H40" s="17">
        <v>130293.9</v>
      </c>
      <c r="I40" s="17">
        <v>1268364.32</v>
      </c>
      <c r="J40" s="39">
        <f t="shared" si="1"/>
        <v>26341.780000000028</v>
      </c>
    </row>
    <row r="41" spans="1:10" ht="11.25">
      <c r="A41" s="27" t="s">
        <v>32</v>
      </c>
      <c r="B41" s="28" t="s">
        <v>35</v>
      </c>
      <c r="C41" s="29" t="s">
        <v>44</v>
      </c>
      <c r="D41" s="15">
        <v>1150949</v>
      </c>
      <c r="E41" s="15"/>
      <c r="F41" s="15"/>
      <c r="G41" s="15">
        <v>0</v>
      </c>
      <c r="H41" s="15">
        <v>0</v>
      </c>
      <c r="I41" s="15">
        <v>313564.32</v>
      </c>
      <c r="J41" s="39">
        <f t="shared" si="1"/>
        <v>837384.6799999999</v>
      </c>
    </row>
    <row r="42" spans="1:10" ht="11.25">
      <c r="A42" s="24" t="s">
        <v>32</v>
      </c>
      <c r="B42" s="25" t="s">
        <v>19</v>
      </c>
      <c r="C42" s="26" t="s">
        <v>45</v>
      </c>
      <c r="D42" s="17">
        <v>950</v>
      </c>
      <c r="E42" s="17"/>
      <c r="F42" s="17"/>
      <c r="G42" s="17">
        <v>95</v>
      </c>
      <c r="H42" s="17">
        <v>0</v>
      </c>
      <c r="I42" s="17">
        <v>855</v>
      </c>
      <c r="J42" s="39">
        <f t="shared" si="1"/>
        <v>0</v>
      </c>
    </row>
    <row r="43" spans="1:10" ht="11.25">
      <c r="A43" s="27" t="s">
        <v>32</v>
      </c>
      <c r="B43" s="28" t="s">
        <v>36</v>
      </c>
      <c r="C43" s="29" t="s">
        <v>46</v>
      </c>
      <c r="D43" s="15">
        <v>297127</v>
      </c>
      <c r="E43" s="15"/>
      <c r="F43" s="15"/>
      <c r="G43" s="15">
        <v>0</v>
      </c>
      <c r="H43" s="15">
        <v>0</v>
      </c>
      <c r="I43" s="15">
        <v>86722.84</v>
      </c>
      <c r="J43" s="16">
        <f t="shared" si="1"/>
        <v>210404.16</v>
      </c>
    </row>
    <row r="44" spans="1:10" ht="11.25">
      <c r="A44" s="24" t="s">
        <v>32</v>
      </c>
      <c r="B44" s="25" t="s">
        <v>20</v>
      </c>
      <c r="C44" s="26" t="s">
        <v>47</v>
      </c>
      <c r="D44" s="17">
        <v>47500</v>
      </c>
      <c r="E44" s="17"/>
      <c r="F44" s="17">
        <v>0</v>
      </c>
      <c r="G44" s="17">
        <v>4750</v>
      </c>
      <c r="H44" s="17">
        <v>1580</v>
      </c>
      <c r="I44" s="17">
        <v>0</v>
      </c>
      <c r="J44" s="39">
        <f t="shared" si="1"/>
        <v>41170</v>
      </c>
    </row>
    <row r="45" spans="1:10" ht="11.25">
      <c r="A45" s="27" t="s">
        <v>108</v>
      </c>
      <c r="B45" s="28" t="s">
        <v>15</v>
      </c>
      <c r="C45" s="29" t="s">
        <v>48</v>
      </c>
      <c r="D45" s="15">
        <v>47500</v>
      </c>
      <c r="E45" s="15"/>
      <c r="F45" s="15"/>
      <c r="G45" s="15">
        <v>4750</v>
      </c>
      <c r="H45" s="15">
        <v>20721.63</v>
      </c>
      <c r="I45" s="15">
        <v>22028.37</v>
      </c>
      <c r="J45" s="16">
        <f t="shared" si="1"/>
        <v>0</v>
      </c>
    </row>
    <row r="46" spans="1:10" ht="11.25">
      <c r="A46" s="24" t="s">
        <v>108</v>
      </c>
      <c r="B46" s="25" t="s">
        <v>18</v>
      </c>
      <c r="C46" s="26" t="s">
        <v>49</v>
      </c>
      <c r="D46" s="17">
        <v>2850</v>
      </c>
      <c r="E46" s="17"/>
      <c r="F46" s="17"/>
      <c r="G46" s="17">
        <v>285</v>
      </c>
      <c r="H46" s="17">
        <v>0</v>
      </c>
      <c r="I46" s="17">
        <v>0</v>
      </c>
      <c r="J46" s="39">
        <f t="shared" si="1"/>
        <v>2565</v>
      </c>
    </row>
    <row r="47" spans="1:10" ht="11.25">
      <c r="A47" s="27" t="s">
        <v>108</v>
      </c>
      <c r="B47" s="28" t="s">
        <v>20</v>
      </c>
      <c r="C47" s="29" t="s">
        <v>50</v>
      </c>
      <c r="D47" s="15">
        <v>19000</v>
      </c>
      <c r="E47" s="15"/>
      <c r="F47" s="15"/>
      <c r="G47" s="15">
        <v>1900</v>
      </c>
      <c r="H47" s="15">
        <v>0</v>
      </c>
      <c r="I47" s="15">
        <v>15513</v>
      </c>
      <c r="J47" s="16">
        <f t="shared" si="1"/>
        <v>1587</v>
      </c>
    </row>
    <row r="48" spans="1:10" ht="11.25">
      <c r="A48" s="27" t="s">
        <v>51</v>
      </c>
      <c r="B48" s="28" t="s">
        <v>74</v>
      </c>
      <c r="C48" s="29" t="s">
        <v>69</v>
      </c>
      <c r="D48" s="15">
        <v>50000</v>
      </c>
      <c r="E48" s="15"/>
      <c r="F48" s="15"/>
      <c r="G48" s="15">
        <v>10000</v>
      </c>
      <c r="H48" s="15">
        <v>0</v>
      </c>
      <c r="I48" s="15">
        <v>0</v>
      </c>
      <c r="J48" s="16">
        <f t="shared" si="1"/>
        <v>40000</v>
      </c>
    </row>
    <row r="49" spans="1:10" ht="11.25">
      <c r="A49" s="24" t="s">
        <v>51</v>
      </c>
      <c r="B49" s="25" t="s">
        <v>75</v>
      </c>
      <c r="C49" s="26" t="s">
        <v>53</v>
      </c>
      <c r="D49" s="17">
        <v>350000</v>
      </c>
      <c r="E49" s="17"/>
      <c r="F49" s="17"/>
      <c r="G49" s="17">
        <v>70000</v>
      </c>
      <c r="H49" s="17">
        <v>44200</v>
      </c>
      <c r="I49" s="17">
        <v>235800</v>
      </c>
      <c r="J49" s="39">
        <f t="shared" si="1"/>
        <v>0</v>
      </c>
    </row>
    <row r="50" spans="1:10" ht="11.25">
      <c r="A50" s="27" t="s">
        <v>51</v>
      </c>
      <c r="B50" s="28" t="s">
        <v>52</v>
      </c>
      <c r="C50" s="29" t="s">
        <v>54</v>
      </c>
      <c r="D50" s="15">
        <v>300000</v>
      </c>
      <c r="E50" s="15"/>
      <c r="F50" s="15"/>
      <c r="G50" s="15">
        <v>60000</v>
      </c>
      <c r="H50" s="15">
        <v>0</v>
      </c>
      <c r="I50" s="15">
        <v>0</v>
      </c>
      <c r="J50" s="16">
        <f t="shared" si="1"/>
        <v>240000</v>
      </c>
    </row>
    <row r="51" spans="1:10" ht="11.25">
      <c r="A51" s="24" t="s">
        <v>109</v>
      </c>
      <c r="B51" s="25" t="s">
        <v>75</v>
      </c>
      <c r="C51" s="26" t="s">
        <v>55</v>
      </c>
      <c r="D51" s="17">
        <v>52353</v>
      </c>
      <c r="E51" s="17"/>
      <c r="F51" s="17"/>
      <c r="G51" s="17">
        <v>10470.6</v>
      </c>
      <c r="H51" s="17">
        <v>0</v>
      </c>
      <c r="I51" s="17">
        <v>0</v>
      </c>
      <c r="J51" s="39">
        <f t="shared" si="1"/>
        <v>41882.4</v>
      </c>
    </row>
    <row r="52" spans="1:10" ht="11.25">
      <c r="A52" s="27" t="s">
        <v>109</v>
      </c>
      <c r="B52" s="28" t="s">
        <v>52</v>
      </c>
      <c r="C52" s="29" t="s">
        <v>56</v>
      </c>
      <c r="D52" s="15">
        <v>100000</v>
      </c>
      <c r="E52" s="15"/>
      <c r="F52" s="15">
        <v>21841.85</v>
      </c>
      <c r="G52" s="15">
        <v>20000</v>
      </c>
      <c r="H52" s="15">
        <v>0</v>
      </c>
      <c r="I52" s="15">
        <v>0</v>
      </c>
      <c r="J52" s="16">
        <f t="shared" si="1"/>
        <v>58158.149999999994</v>
      </c>
    </row>
    <row r="53" spans="1:10" ht="11.25">
      <c r="A53" s="27" t="s">
        <v>86</v>
      </c>
      <c r="B53" s="28" t="s">
        <v>75</v>
      </c>
      <c r="C53" s="29" t="s">
        <v>88</v>
      </c>
      <c r="D53" s="15">
        <v>50000</v>
      </c>
      <c r="E53" s="15"/>
      <c r="F53" s="15"/>
      <c r="G53" s="15">
        <v>10000</v>
      </c>
      <c r="H53" s="15">
        <v>0</v>
      </c>
      <c r="I53" s="15">
        <v>0</v>
      </c>
      <c r="J53" s="16">
        <f t="shared" si="1"/>
        <v>40000</v>
      </c>
    </row>
    <row r="54" spans="1:10" ht="11.25">
      <c r="A54" s="32" t="s">
        <v>87</v>
      </c>
      <c r="B54" s="25"/>
      <c r="C54" s="26" t="s">
        <v>89</v>
      </c>
      <c r="D54" s="17">
        <v>100000</v>
      </c>
      <c r="E54" s="17"/>
      <c r="F54" s="17"/>
      <c r="G54" s="17">
        <v>20000</v>
      </c>
      <c r="H54" s="17">
        <v>0</v>
      </c>
      <c r="I54" s="17">
        <v>0</v>
      </c>
      <c r="J54" s="39">
        <f t="shared" si="1"/>
        <v>80000</v>
      </c>
    </row>
    <row r="55" spans="1:10" ht="11.25">
      <c r="A55" s="27" t="s">
        <v>90</v>
      </c>
      <c r="B55" s="28" t="s">
        <v>18</v>
      </c>
      <c r="C55" s="29" t="s">
        <v>91</v>
      </c>
      <c r="D55" s="15">
        <v>943948</v>
      </c>
      <c r="E55" s="15"/>
      <c r="F55" s="15">
        <v>0</v>
      </c>
      <c r="G55" s="15">
        <v>0</v>
      </c>
      <c r="H55" s="15">
        <v>95242</v>
      </c>
      <c r="I55" s="15">
        <v>260108</v>
      </c>
      <c r="J55" s="16">
        <f t="shared" si="1"/>
        <v>588598</v>
      </c>
    </row>
    <row r="56" spans="1:10" ht="11.25">
      <c r="A56" s="32" t="s">
        <v>90</v>
      </c>
      <c r="B56" s="33" t="s">
        <v>92</v>
      </c>
      <c r="C56" s="26" t="s">
        <v>93</v>
      </c>
      <c r="D56" s="17">
        <v>4750</v>
      </c>
      <c r="E56" s="17"/>
      <c r="F56" s="17">
        <v>0</v>
      </c>
      <c r="G56" s="17">
        <v>475</v>
      </c>
      <c r="H56" s="17">
        <v>0</v>
      </c>
      <c r="I56" s="17">
        <v>0</v>
      </c>
      <c r="J56" s="39">
        <f t="shared" si="1"/>
        <v>4275</v>
      </c>
    </row>
    <row r="57" spans="1:10" ht="11.25">
      <c r="A57" s="27" t="s">
        <v>59</v>
      </c>
      <c r="B57" s="28" t="s">
        <v>15</v>
      </c>
      <c r="C57" s="29" t="s">
        <v>60</v>
      </c>
      <c r="D57" s="15">
        <v>285000</v>
      </c>
      <c r="E57" s="15"/>
      <c r="F57" s="15">
        <v>0</v>
      </c>
      <c r="G57" s="15">
        <v>0</v>
      </c>
      <c r="H57" s="15">
        <v>4166</v>
      </c>
      <c r="I57" s="15">
        <v>62939.4</v>
      </c>
      <c r="J57" s="16">
        <f t="shared" si="1"/>
        <v>217894.6</v>
      </c>
    </row>
    <row r="58" spans="1:10" ht="11.25">
      <c r="A58" s="24" t="s">
        <v>59</v>
      </c>
      <c r="B58" s="25" t="s">
        <v>18</v>
      </c>
      <c r="C58" s="26" t="s">
        <v>61</v>
      </c>
      <c r="D58" s="17">
        <v>1425000</v>
      </c>
      <c r="E58" s="17"/>
      <c r="F58" s="17">
        <v>0</v>
      </c>
      <c r="G58" s="17">
        <v>0</v>
      </c>
      <c r="H58" s="17">
        <v>421253.31</v>
      </c>
      <c r="I58" s="17">
        <v>681029.35</v>
      </c>
      <c r="J58" s="39">
        <f t="shared" si="1"/>
        <v>322717.33999999997</v>
      </c>
    </row>
    <row r="59" spans="1:10" ht="11.25">
      <c r="A59" s="27" t="s">
        <v>59</v>
      </c>
      <c r="B59" s="28" t="s">
        <v>19</v>
      </c>
      <c r="C59" s="29" t="s">
        <v>62</v>
      </c>
      <c r="D59" s="15">
        <v>950</v>
      </c>
      <c r="E59" s="15"/>
      <c r="F59" s="15">
        <v>0</v>
      </c>
      <c r="G59" s="15">
        <v>95</v>
      </c>
      <c r="H59" s="15">
        <v>0</v>
      </c>
      <c r="I59" s="15">
        <v>0</v>
      </c>
      <c r="J59" s="16">
        <f t="shared" si="1"/>
        <v>855</v>
      </c>
    </row>
    <row r="60" spans="1:10" ht="11.25">
      <c r="A60" s="27" t="s">
        <v>59</v>
      </c>
      <c r="B60" s="28" t="s">
        <v>141</v>
      </c>
      <c r="C60" s="29" t="s">
        <v>140</v>
      </c>
      <c r="D60" s="15">
        <v>0</v>
      </c>
      <c r="E60" s="15">
        <v>21841.85</v>
      </c>
      <c r="F60" s="15"/>
      <c r="G60" s="15">
        <v>0</v>
      </c>
      <c r="H60" s="15">
        <v>0</v>
      </c>
      <c r="I60" s="15">
        <v>2172.66</v>
      </c>
      <c r="J60" s="16">
        <f>SUM(D60+E60-F60-G60-H60-I60)</f>
        <v>19669.19</v>
      </c>
    </row>
    <row r="61" spans="1:10" ht="11.25">
      <c r="A61" s="24" t="s">
        <v>59</v>
      </c>
      <c r="B61" s="25" t="s">
        <v>20</v>
      </c>
      <c r="C61" s="26" t="s">
        <v>63</v>
      </c>
      <c r="D61" s="17">
        <v>47500</v>
      </c>
      <c r="E61" s="17"/>
      <c r="F61" s="17">
        <v>0</v>
      </c>
      <c r="G61" s="17">
        <v>4750</v>
      </c>
      <c r="H61" s="17">
        <v>0</v>
      </c>
      <c r="I61" s="17">
        <v>0</v>
      </c>
      <c r="J61" s="39">
        <f aca="true" t="shared" si="2" ref="J61:J73">D61+E61-F61-G61-H61-I61</f>
        <v>42750</v>
      </c>
    </row>
    <row r="62" spans="1:10" ht="11.25">
      <c r="A62" s="27" t="s">
        <v>94</v>
      </c>
      <c r="B62" s="28" t="s">
        <v>18</v>
      </c>
      <c r="C62" s="29" t="s">
        <v>95</v>
      </c>
      <c r="D62" s="17">
        <v>1425000</v>
      </c>
      <c r="E62" s="17"/>
      <c r="F62" s="17">
        <v>0</v>
      </c>
      <c r="G62" s="17">
        <v>0</v>
      </c>
      <c r="H62" s="17">
        <v>413296.38</v>
      </c>
      <c r="I62" s="17">
        <v>744864.03</v>
      </c>
      <c r="J62" s="39">
        <f t="shared" si="2"/>
        <v>266839.58999999997</v>
      </c>
    </row>
    <row r="63" spans="1:10" ht="11.25">
      <c r="A63" s="32" t="s">
        <v>96</v>
      </c>
      <c r="B63" s="33" t="s">
        <v>97</v>
      </c>
      <c r="C63" s="26" t="s">
        <v>98</v>
      </c>
      <c r="D63" s="15">
        <v>61652</v>
      </c>
      <c r="E63" s="15"/>
      <c r="F63" s="15"/>
      <c r="G63" s="15">
        <v>12330.4</v>
      </c>
      <c r="H63" s="15">
        <v>0</v>
      </c>
      <c r="I63" s="15">
        <v>0</v>
      </c>
      <c r="J63" s="16">
        <f t="shared" si="2"/>
        <v>49321.6</v>
      </c>
    </row>
    <row r="64" spans="1:10" ht="11.25">
      <c r="A64" s="34" t="s">
        <v>96</v>
      </c>
      <c r="B64" s="35" t="s">
        <v>99</v>
      </c>
      <c r="C64" s="29" t="s">
        <v>100</v>
      </c>
      <c r="D64" s="17">
        <v>700000</v>
      </c>
      <c r="E64" s="17"/>
      <c r="F64" s="17">
        <v>341000</v>
      </c>
      <c r="G64" s="17">
        <v>340000</v>
      </c>
      <c r="H64" s="17">
        <v>0</v>
      </c>
      <c r="I64" s="17">
        <v>0</v>
      </c>
      <c r="J64" s="39">
        <f t="shared" si="2"/>
        <v>19000</v>
      </c>
    </row>
    <row r="65" spans="1:10" ht="11.25">
      <c r="A65" s="41" t="s">
        <v>113</v>
      </c>
      <c r="B65" s="35"/>
      <c r="C65" s="29" t="s">
        <v>114</v>
      </c>
      <c r="D65" s="17">
        <v>1850000</v>
      </c>
      <c r="E65" s="17"/>
      <c r="F65" s="17">
        <v>0</v>
      </c>
      <c r="G65" s="17">
        <v>0</v>
      </c>
      <c r="H65" s="17">
        <v>188666.67</v>
      </c>
      <c r="I65" s="17">
        <v>1661099.25</v>
      </c>
      <c r="J65" s="39">
        <f t="shared" si="2"/>
        <v>234.0800000000745</v>
      </c>
    </row>
    <row r="66" spans="1:10" ht="11.25">
      <c r="A66" s="24" t="s">
        <v>111</v>
      </c>
      <c r="B66" s="25" t="s">
        <v>15</v>
      </c>
      <c r="C66" s="26" t="s">
        <v>76</v>
      </c>
      <c r="D66" s="15">
        <v>7125</v>
      </c>
      <c r="E66" s="15"/>
      <c r="F66" s="15"/>
      <c r="G66" s="15">
        <v>712.5</v>
      </c>
      <c r="H66" s="15">
        <v>0</v>
      </c>
      <c r="I66" s="15">
        <v>0</v>
      </c>
      <c r="J66" s="16">
        <f t="shared" si="2"/>
        <v>6412.5</v>
      </c>
    </row>
    <row r="67" spans="1:10" ht="11.25">
      <c r="A67" s="24" t="s">
        <v>111</v>
      </c>
      <c r="B67" s="25" t="s">
        <v>25</v>
      </c>
      <c r="C67" s="26" t="s">
        <v>77</v>
      </c>
      <c r="D67" s="15">
        <v>33250</v>
      </c>
      <c r="E67" s="15"/>
      <c r="F67" s="15"/>
      <c r="G67" s="15">
        <v>3325</v>
      </c>
      <c r="H67" s="15">
        <v>0</v>
      </c>
      <c r="I67" s="15">
        <v>0</v>
      </c>
      <c r="J67" s="16">
        <f t="shared" si="2"/>
        <v>29925</v>
      </c>
    </row>
    <row r="68" spans="1:10" ht="11.25">
      <c r="A68" s="27" t="s">
        <v>111</v>
      </c>
      <c r="B68" s="28" t="s">
        <v>18</v>
      </c>
      <c r="C68" s="29" t="s">
        <v>65</v>
      </c>
      <c r="D68" s="17">
        <v>320720</v>
      </c>
      <c r="E68" s="17"/>
      <c r="F68" s="17"/>
      <c r="G68" s="17">
        <v>32072</v>
      </c>
      <c r="H68" s="17">
        <v>0</v>
      </c>
      <c r="I68" s="17">
        <v>11500</v>
      </c>
      <c r="J68" s="39">
        <f t="shared" si="2"/>
        <v>277148</v>
      </c>
    </row>
    <row r="69" spans="1:10" ht="11.25">
      <c r="A69" s="24" t="s">
        <v>111</v>
      </c>
      <c r="B69" s="33" t="s">
        <v>20</v>
      </c>
      <c r="C69" s="26" t="s">
        <v>112</v>
      </c>
      <c r="D69" s="17">
        <v>37535</v>
      </c>
      <c r="E69" s="17"/>
      <c r="F69" s="17"/>
      <c r="G69" s="17">
        <v>3753.5</v>
      </c>
      <c r="H69" s="17">
        <v>0</v>
      </c>
      <c r="I69" s="17">
        <v>0</v>
      </c>
      <c r="J69" s="39">
        <f t="shared" si="2"/>
        <v>33781.5</v>
      </c>
    </row>
    <row r="70" spans="1:10" ht="11.25">
      <c r="A70" s="24" t="s">
        <v>64</v>
      </c>
      <c r="B70" s="25" t="s">
        <v>15</v>
      </c>
      <c r="C70" s="26" t="s">
        <v>66</v>
      </c>
      <c r="D70" s="17">
        <v>90250</v>
      </c>
      <c r="E70" s="17"/>
      <c r="F70" s="17"/>
      <c r="G70" s="17">
        <v>9025</v>
      </c>
      <c r="H70" s="17">
        <v>0</v>
      </c>
      <c r="I70" s="17">
        <v>0</v>
      </c>
      <c r="J70" s="39">
        <f t="shared" si="2"/>
        <v>81225</v>
      </c>
    </row>
    <row r="71" spans="1:10" ht="11.25">
      <c r="A71" s="24" t="s">
        <v>64</v>
      </c>
      <c r="B71" s="25" t="s">
        <v>25</v>
      </c>
      <c r="C71" s="26" t="s">
        <v>67</v>
      </c>
      <c r="D71" s="17">
        <v>332500</v>
      </c>
      <c r="E71" s="17"/>
      <c r="F71" s="17">
        <v>228555</v>
      </c>
      <c r="G71" s="17">
        <v>55195</v>
      </c>
      <c r="H71" s="17">
        <v>0</v>
      </c>
      <c r="I71" s="17">
        <v>48139.46</v>
      </c>
      <c r="J71" s="39">
        <f t="shared" si="2"/>
        <v>610.5400000000009</v>
      </c>
    </row>
    <row r="72" spans="1:10" ht="11.25">
      <c r="A72" s="27" t="s">
        <v>64</v>
      </c>
      <c r="B72" s="28" t="s">
        <v>18</v>
      </c>
      <c r="C72" s="29" t="s">
        <v>68</v>
      </c>
      <c r="D72" s="15">
        <v>219450</v>
      </c>
      <c r="E72" s="15">
        <v>228555</v>
      </c>
      <c r="F72" s="15"/>
      <c r="G72" s="15">
        <v>0</v>
      </c>
      <c r="H72" s="15">
        <v>1000</v>
      </c>
      <c r="I72" s="15">
        <v>433276.76</v>
      </c>
      <c r="J72" s="16">
        <f t="shared" si="2"/>
        <v>13728.23999999999</v>
      </c>
    </row>
    <row r="73" spans="1:10" ht="12" thickBot="1">
      <c r="A73" s="36" t="s">
        <v>64</v>
      </c>
      <c r="B73" s="37" t="s">
        <v>20</v>
      </c>
      <c r="C73" s="38" t="s">
        <v>78</v>
      </c>
      <c r="D73" s="17">
        <v>15200</v>
      </c>
      <c r="E73" s="17"/>
      <c r="F73" s="17"/>
      <c r="G73" s="17">
        <v>1520</v>
      </c>
      <c r="H73" s="17">
        <v>0</v>
      </c>
      <c r="I73" s="17">
        <v>0</v>
      </c>
      <c r="J73" s="39">
        <f t="shared" si="2"/>
        <v>13680</v>
      </c>
    </row>
    <row r="74" spans="1:10" ht="12" thickBot="1">
      <c r="A74" s="11"/>
      <c r="B74" s="19"/>
      <c r="C74" s="12" t="s">
        <v>8</v>
      </c>
      <c r="D74" s="13">
        <f aca="true" t="shared" si="3" ref="D74:I74">SUM(D5:D73)</f>
        <v>25429817</v>
      </c>
      <c r="E74" s="13">
        <f t="shared" si="3"/>
        <v>464804.83999999997</v>
      </c>
      <c r="F74" s="13">
        <f t="shared" si="3"/>
        <v>805804.84</v>
      </c>
      <c r="G74" s="13">
        <f t="shared" si="3"/>
        <v>984317.39</v>
      </c>
      <c r="H74" s="13">
        <f t="shared" si="3"/>
        <v>1359518.1999999997</v>
      </c>
      <c r="I74" s="13">
        <f t="shared" si="3"/>
        <v>9774602.300000003</v>
      </c>
      <c r="J74" s="40">
        <f>SUM(J7:J73)</f>
        <v>12970379.11</v>
      </c>
    </row>
    <row r="75" spans="3:10" ht="12.75">
      <c r="C75" s="5"/>
      <c r="J75"/>
    </row>
    <row r="76" ht="12.75">
      <c r="J76"/>
    </row>
    <row r="77" ht="12.75">
      <c r="J77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2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77"/>
  <sheetViews>
    <sheetView zoomScaleSheetLayoutView="100" zoomScalePageLayoutView="0" workbookViewId="0" topLeftCell="A2">
      <pane xSplit="2" ySplit="5" topLeftCell="C58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H7" sqref="H7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143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6260.5</v>
      </c>
      <c r="I8" s="17">
        <v>70689.5</v>
      </c>
      <c r="J8" s="39">
        <f t="shared" si="0"/>
        <v>0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8358.24</v>
      </c>
      <c r="I9" s="15">
        <v>29260.16</v>
      </c>
      <c r="J9" s="16">
        <f t="shared" si="0"/>
        <v>343.6000000000022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482.6</v>
      </c>
      <c r="I10" s="17">
        <v>14137.9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7450</v>
      </c>
      <c r="J15" s="39">
        <f t="shared" si="0"/>
        <v>41590.770000000004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3000</v>
      </c>
      <c r="I16" s="15">
        <v>13200</v>
      </c>
      <c r="J16" s="16">
        <f t="shared" si="0"/>
        <v>18000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790</v>
      </c>
      <c r="J17" s="39">
        <f t="shared" si="0"/>
        <v>7760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62610.82</v>
      </c>
      <c r="J19" s="16">
        <f t="shared" si="0"/>
        <v>282089.18</v>
      </c>
    </row>
    <row r="20" spans="1:10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>
        <v>42881.99</v>
      </c>
      <c r="G20" s="18">
        <v>0</v>
      </c>
      <c r="H20" s="18">
        <v>0</v>
      </c>
      <c r="I20" s="18">
        <v>0</v>
      </c>
      <c r="J20" s="39">
        <f t="shared" si="0"/>
        <v>0.010000000002037268</v>
      </c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>
        <v>171526</v>
      </c>
      <c r="G21" s="15">
        <v>0</v>
      </c>
      <c r="H21" s="15">
        <v>0</v>
      </c>
      <c r="I21" s="15">
        <v>0</v>
      </c>
      <c r="J21" s="16">
        <f t="shared" si="0"/>
        <v>0</v>
      </c>
    </row>
    <row r="22" spans="1:11" ht="11.25">
      <c r="A22" s="30" t="s">
        <v>80</v>
      </c>
      <c r="B22" s="31" t="s">
        <v>133</v>
      </c>
      <c r="C22" s="14" t="s">
        <v>136</v>
      </c>
      <c r="D22" s="18">
        <v>0</v>
      </c>
      <c r="E22" s="18">
        <v>42881.99</v>
      </c>
      <c r="F22" s="18"/>
      <c r="G22" s="18">
        <v>0</v>
      </c>
      <c r="H22" s="18">
        <v>0</v>
      </c>
      <c r="I22" s="18">
        <v>0</v>
      </c>
      <c r="J22" s="39">
        <f t="shared" si="0"/>
        <v>42881.99</v>
      </c>
      <c r="K22" s="10"/>
    </row>
    <row r="23" spans="1:10" ht="11.25">
      <c r="A23" s="27" t="s">
        <v>80</v>
      </c>
      <c r="B23" s="28" t="s">
        <v>132</v>
      </c>
      <c r="C23" s="29" t="s">
        <v>134</v>
      </c>
      <c r="D23" s="15">
        <v>0</v>
      </c>
      <c r="E23" s="15">
        <v>171526</v>
      </c>
      <c r="F23" s="15"/>
      <c r="G23" s="15">
        <v>0</v>
      </c>
      <c r="H23" s="15">
        <v>0</v>
      </c>
      <c r="I23" s="15">
        <v>0</v>
      </c>
      <c r="J23" s="16">
        <f t="shared" si="0"/>
        <v>171526</v>
      </c>
    </row>
    <row r="24" spans="1:10" ht="11.25">
      <c r="A24" s="30" t="s">
        <v>83</v>
      </c>
      <c r="B24" s="31" t="s">
        <v>15</v>
      </c>
      <c r="C24" s="14" t="s">
        <v>135</v>
      </c>
      <c r="D24" s="18">
        <v>28588</v>
      </c>
      <c r="E24" s="18"/>
      <c r="F24" s="18"/>
      <c r="G24" s="18">
        <v>28587.99</v>
      </c>
      <c r="H24" s="18">
        <v>0</v>
      </c>
      <c r="I24" s="18">
        <v>0</v>
      </c>
      <c r="J24" s="39">
        <f t="shared" si="0"/>
        <v>0.00999999999839929</v>
      </c>
    </row>
    <row r="25" spans="1:10" ht="11.25">
      <c r="A25" s="27" t="s">
        <v>83</v>
      </c>
      <c r="B25" s="28" t="s">
        <v>18</v>
      </c>
      <c r="C25" s="29" t="s">
        <v>85</v>
      </c>
      <c r="D25" s="15">
        <v>114351</v>
      </c>
      <c r="E25" s="15"/>
      <c r="F25" s="15"/>
      <c r="G25" s="15">
        <v>114351</v>
      </c>
      <c r="H25" s="15">
        <v>0</v>
      </c>
      <c r="I25" s="15">
        <v>0</v>
      </c>
      <c r="J25" s="16">
        <f t="shared" si="0"/>
        <v>0</v>
      </c>
    </row>
    <row r="26" spans="1:10" ht="11.25">
      <c r="A26" s="27" t="s">
        <v>107</v>
      </c>
      <c r="B26" s="28" t="s">
        <v>15</v>
      </c>
      <c r="C26" s="29" t="s">
        <v>26</v>
      </c>
      <c r="D26" s="15">
        <v>28500</v>
      </c>
      <c r="E26" s="15"/>
      <c r="F26" s="15"/>
      <c r="G26" s="15">
        <v>2850</v>
      </c>
      <c r="H26" s="15">
        <v>0</v>
      </c>
      <c r="I26" s="15">
        <v>0</v>
      </c>
      <c r="J26" s="16">
        <f t="shared" si="0"/>
        <v>25650</v>
      </c>
    </row>
    <row r="27" spans="1:10" ht="11.25">
      <c r="A27" s="27" t="s">
        <v>107</v>
      </c>
      <c r="B27" s="28" t="s">
        <v>17</v>
      </c>
      <c r="C27" s="29" t="s">
        <v>27</v>
      </c>
      <c r="D27" s="15">
        <v>95000</v>
      </c>
      <c r="E27" s="15"/>
      <c r="F27" s="15"/>
      <c r="G27" s="15">
        <v>9500</v>
      </c>
      <c r="H27" s="15">
        <v>0</v>
      </c>
      <c r="I27" s="15">
        <v>1860</v>
      </c>
      <c r="J27" s="16">
        <f t="shared" si="0"/>
        <v>83640</v>
      </c>
    </row>
    <row r="28" spans="1:10" ht="11.25">
      <c r="A28" s="24" t="s">
        <v>107</v>
      </c>
      <c r="B28" s="25" t="s">
        <v>25</v>
      </c>
      <c r="C28" s="26" t="s">
        <v>31</v>
      </c>
      <c r="D28" s="17">
        <v>380000</v>
      </c>
      <c r="E28" s="17"/>
      <c r="F28" s="17"/>
      <c r="G28" s="17">
        <v>38000</v>
      </c>
      <c r="H28" s="17">
        <v>0</v>
      </c>
      <c r="I28" s="17">
        <v>0</v>
      </c>
      <c r="J28" s="39">
        <f t="shared" si="0"/>
        <v>342000</v>
      </c>
    </row>
    <row r="29" spans="1:10" ht="11.25">
      <c r="A29" s="27" t="s">
        <v>107</v>
      </c>
      <c r="B29" s="28" t="s">
        <v>18</v>
      </c>
      <c r="C29" s="29" t="s">
        <v>28</v>
      </c>
      <c r="D29" s="15">
        <v>285000</v>
      </c>
      <c r="E29" s="15"/>
      <c r="F29" s="15"/>
      <c r="G29" s="15">
        <v>28500</v>
      </c>
      <c r="H29" s="15">
        <v>8715.74</v>
      </c>
      <c r="I29" s="15">
        <v>247784.26</v>
      </c>
      <c r="J29" s="16">
        <f t="shared" si="0"/>
        <v>0</v>
      </c>
    </row>
    <row r="30" spans="1:10" ht="11.25">
      <c r="A30" s="24" t="s">
        <v>107</v>
      </c>
      <c r="B30" s="25" t="s">
        <v>19</v>
      </c>
      <c r="C30" s="26" t="s">
        <v>29</v>
      </c>
      <c r="D30" s="17">
        <v>38760</v>
      </c>
      <c r="E30" s="17"/>
      <c r="F30" s="17"/>
      <c r="G30" s="17">
        <v>3876</v>
      </c>
      <c r="H30" s="17">
        <v>0</v>
      </c>
      <c r="I30" s="17">
        <v>372</v>
      </c>
      <c r="J30" s="39">
        <f t="shared" si="0"/>
        <v>34512</v>
      </c>
    </row>
    <row r="31" spans="1:10" ht="11.25">
      <c r="A31" s="27" t="s">
        <v>107</v>
      </c>
      <c r="B31" s="28" t="s">
        <v>20</v>
      </c>
      <c r="C31" s="29" t="s">
        <v>30</v>
      </c>
      <c r="D31" s="15">
        <v>28500</v>
      </c>
      <c r="E31" s="15"/>
      <c r="F31" s="15"/>
      <c r="G31" s="15">
        <v>2850</v>
      </c>
      <c r="H31" s="15">
        <v>0</v>
      </c>
      <c r="I31" s="15">
        <v>0</v>
      </c>
      <c r="J31" s="16">
        <f t="shared" si="0"/>
        <v>25650</v>
      </c>
    </row>
    <row r="32" spans="1:10" ht="11.25">
      <c r="A32" s="27" t="s">
        <v>110</v>
      </c>
      <c r="B32" s="28" t="s">
        <v>25</v>
      </c>
      <c r="C32" s="29" t="s">
        <v>57</v>
      </c>
      <c r="D32" s="15">
        <v>9500</v>
      </c>
      <c r="E32" s="15"/>
      <c r="F32" s="15"/>
      <c r="G32" s="15">
        <v>950</v>
      </c>
      <c r="H32" s="15">
        <v>0</v>
      </c>
      <c r="I32" s="15">
        <v>0</v>
      </c>
      <c r="J32" s="16">
        <f t="shared" si="0"/>
        <v>8550</v>
      </c>
    </row>
    <row r="33" spans="1:10" ht="11.25">
      <c r="A33" s="24" t="s">
        <v>110</v>
      </c>
      <c r="B33" s="25" t="s">
        <v>18</v>
      </c>
      <c r="C33" s="26" t="s">
        <v>58</v>
      </c>
      <c r="D33" s="17">
        <v>76000</v>
      </c>
      <c r="E33" s="17"/>
      <c r="F33" s="17"/>
      <c r="G33" s="17">
        <v>7600</v>
      </c>
      <c r="H33" s="17">
        <v>0</v>
      </c>
      <c r="I33" s="17">
        <v>0</v>
      </c>
      <c r="J33" s="39">
        <f t="shared" si="0"/>
        <v>68400</v>
      </c>
    </row>
    <row r="34" spans="1:10" ht="11.25">
      <c r="A34" s="24" t="s">
        <v>32</v>
      </c>
      <c r="B34" s="25" t="s">
        <v>33</v>
      </c>
      <c r="C34" s="26" t="s">
        <v>37</v>
      </c>
      <c r="D34" s="17">
        <v>11330918</v>
      </c>
      <c r="E34" s="17"/>
      <c r="F34" s="17"/>
      <c r="G34" s="17">
        <v>0</v>
      </c>
      <c r="H34" s="17">
        <v>0</v>
      </c>
      <c r="I34" s="17">
        <v>3369934.28</v>
      </c>
      <c r="J34" s="39">
        <f t="shared" si="0"/>
        <v>7960983.720000001</v>
      </c>
    </row>
    <row r="35" spans="1:10" ht="11.25">
      <c r="A35" s="27" t="s">
        <v>32</v>
      </c>
      <c r="B35" s="28" t="s">
        <v>34</v>
      </c>
      <c r="C35" s="29" t="s">
        <v>38</v>
      </c>
      <c r="D35" s="15">
        <v>4750</v>
      </c>
      <c r="E35" s="15"/>
      <c r="F35" s="15">
        <v>0</v>
      </c>
      <c r="G35" s="15">
        <v>475</v>
      </c>
      <c r="H35" s="15">
        <v>0</v>
      </c>
      <c r="I35" s="15">
        <v>0</v>
      </c>
      <c r="J35" s="16">
        <f t="shared" si="0"/>
        <v>4275</v>
      </c>
    </row>
    <row r="36" spans="1:10" ht="11.25">
      <c r="A36" s="24" t="s">
        <v>32</v>
      </c>
      <c r="B36" s="25" t="s">
        <v>15</v>
      </c>
      <c r="C36" s="26" t="s">
        <v>39</v>
      </c>
      <c r="D36" s="17">
        <v>285000</v>
      </c>
      <c r="E36" s="17"/>
      <c r="F36" s="17">
        <v>0</v>
      </c>
      <c r="G36" s="17">
        <v>0</v>
      </c>
      <c r="H36" s="17">
        <v>64.4</v>
      </c>
      <c r="I36" s="17">
        <v>111368.62</v>
      </c>
      <c r="J36" s="39">
        <f t="shared" si="0"/>
        <v>173566.97999999998</v>
      </c>
    </row>
    <row r="37" spans="1:10" ht="11.25">
      <c r="A37" s="27" t="s">
        <v>32</v>
      </c>
      <c r="B37" s="28" t="s">
        <v>24</v>
      </c>
      <c r="C37" s="29" t="s">
        <v>40</v>
      </c>
      <c r="D37" s="15">
        <v>9500</v>
      </c>
      <c r="E37" s="15"/>
      <c r="F37" s="15">
        <v>0</v>
      </c>
      <c r="G37" s="15">
        <v>950</v>
      </c>
      <c r="H37" s="15">
        <v>0</v>
      </c>
      <c r="I37" s="15">
        <v>2300</v>
      </c>
      <c r="J37" s="16">
        <f t="shared" si="0"/>
        <v>6250</v>
      </c>
    </row>
    <row r="38" spans="1:10" ht="11.25">
      <c r="A38" s="24" t="s">
        <v>32</v>
      </c>
      <c r="B38" s="25" t="s">
        <v>17</v>
      </c>
      <c r="C38" s="26" t="s">
        <v>41</v>
      </c>
      <c r="D38" s="17">
        <v>950</v>
      </c>
      <c r="E38" s="17"/>
      <c r="F38" s="17">
        <v>0</v>
      </c>
      <c r="G38" s="17">
        <v>95</v>
      </c>
      <c r="H38" s="17">
        <v>0</v>
      </c>
      <c r="I38" s="17">
        <v>0</v>
      </c>
      <c r="J38" s="39">
        <f t="shared" si="0"/>
        <v>855</v>
      </c>
    </row>
    <row r="39" spans="1:10" ht="11.25">
      <c r="A39" s="27" t="s">
        <v>32</v>
      </c>
      <c r="B39" s="28" t="s">
        <v>25</v>
      </c>
      <c r="C39" s="29" t="s">
        <v>42</v>
      </c>
      <c r="D39" s="15">
        <v>4749</v>
      </c>
      <c r="E39" s="15"/>
      <c r="F39" s="15">
        <v>0</v>
      </c>
      <c r="G39" s="15">
        <v>0</v>
      </c>
      <c r="H39" s="15">
        <v>0</v>
      </c>
      <c r="I39" s="15">
        <v>0</v>
      </c>
      <c r="J39" s="16">
        <f aca="true" t="shared" si="1" ref="J39:J59">D39+E39-F39-G39-H39-I39</f>
        <v>4749</v>
      </c>
    </row>
    <row r="40" spans="1:10" ht="11.25">
      <c r="A40" s="24" t="s">
        <v>32</v>
      </c>
      <c r="B40" s="25" t="s">
        <v>18</v>
      </c>
      <c r="C40" s="26" t="s">
        <v>43</v>
      </c>
      <c r="D40" s="17">
        <v>1425000</v>
      </c>
      <c r="E40" s="17"/>
      <c r="F40" s="17"/>
      <c r="G40" s="17">
        <v>0</v>
      </c>
      <c r="H40" s="17">
        <v>24035.68</v>
      </c>
      <c r="I40" s="17">
        <v>1382522.54</v>
      </c>
      <c r="J40" s="39">
        <f t="shared" si="1"/>
        <v>18441.780000000028</v>
      </c>
    </row>
    <row r="41" spans="1:10" ht="11.25">
      <c r="A41" s="27" t="s">
        <v>32</v>
      </c>
      <c r="B41" s="28" t="s">
        <v>35</v>
      </c>
      <c r="C41" s="29" t="s">
        <v>44</v>
      </c>
      <c r="D41" s="15">
        <v>1150949</v>
      </c>
      <c r="E41" s="15"/>
      <c r="F41" s="15"/>
      <c r="G41" s="15">
        <v>0</v>
      </c>
      <c r="H41" s="15">
        <v>0</v>
      </c>
      <c r="I41" s="15">
        <v>313564.32</v>
      </c>
      <c r="J41" s="16">
        <f t="shared" si="1"/>
        <v>837384.6799999999</v>
      </c>
    </row>
    <row r="42" spans="1:10" ht="11.25">
      <c r="A42" s="24" t="s">
        <v>32</v>
      </c>
      <c r="B42" s="25" t="s">
        <v>19</v>
      </c>
      <c r="C42" s="26" t="s">
        <v>45</v>
      </c>
      <c r="D42" s="17">
        <v>950</v>
      </c>
      <c r="E42" s="17"/>
      <c r="F42" s="17"/>
      <c r="G42" s="17">
        <v>95</v>
      </c>
      <c r="H42" s="17">
        <v>0</v>
      </c>
      <c r="I42" s="17">
        <v>855</v>
      </c>
      <c r="J42" s="39">
        <f t="shared" si="1"/>
        <v>0</v>
      </c>
    </row>
    <row r="43" spans="1:10" ht="11.25">
      <c r="A43" s="27" t="s">
        <v>32</v>
      </c>
      <c r="B43" s="28" t="s">
        <v>36</v>
      </c>
      <c r="C43" s="29" t="s">
        <v>46</v>
      </c>
      <c r="D43" s="15">
        <v>297127</v>
      </c>
      <c r="E43" s="15"/>
      <c r="F43" s="15"/>
      <c r="G43" s="15">
        <v>0</v>
      </c>
      <c r="H43" s="15">
        <v>0</v>
      </c>
      <c r="I43" s="15">
        <v>86722.84</v>
      </c>
      <c r="J43" s="16">
        <f t="shared" si="1"/>
        <v>210404.16</v>
      </c>
    </row>
    <row r="44" spans="1:10" ht="11.25">
      <c r="A44" s="24" t="s">
        <v>32</v>
      </c>
      <c r="B44" s="25" t="s">
        <v>20</v>
      </c>
      <c r="C44" s="26" t="s">
        <v>47</v>
      </c>
      <c r="D44" s="17">
        <v>47500</v>
      </c>
      <c r="E44" s="17"/>
      <c r="F44" s="17">
        <v>0</v>
      </c>
      <c r="G44" s="17">
        <v>4750</v>
      </c>
      <c r="H44" s="17">
        <v>0</v>
      </c>
      <c r="I44" s="17">
        <v>1580</v>
      </c>
      <c r="J44" s="39">
        <f t="shared" si="1"/>
        <v>41170</v>
      </c>
    </row>
    <row r="45" spans="1:10" ht="11.25">
      <c r="A45" s="27" t="s">
        <v>108</v>
      </c>
      <c r="B45" s="28" t="s">
        <v>15</v>
      </c>
      <c r="C45" s="29" t="s">
        <v>48</v>
      </c>
      <c r="D45" s="15">
        <v>47500</v>
      </c>
      <c r="E45" s="15"/>
      <c r="F45" s="15"/>
      <c r="G45" s="15">
        <v>4750</v>
      </c>
      <c r="H45" s="15">
        <v>19815.63</v>
      </c>
      <c r="I45" s="15">
        <v>22934.37</v>
      </c>
      <c r="J45" s="16">
        <f t="shared" si="1"/>
        <v>0</v>
      </c>
    </row>
    <row r="46" spans="1:10" ht="11.25">
      <c r="A46" s="24" t="s">
        <v>108</v>
      </c>
      <c r="B46" s="25" t="s">
        <v>18</v>
      </c>
      <c r="C46" s="26" t="s">
        <v>49</v>
      </c>
      <c r="D46" s="17">
        <v>2850</v>
      </c>
      <c r="E46" s="17"/>
      <c r="F46" s="17"/>
      <c r="G46" s="17">
        <v>285</v>
      </c>
      <c r="H46" s="17">
        <v>0</v>
      </c>
      <c r="I46" s="17">
        <v>0</v>
      </c>
      <c r="J46" s="39">
        <f t="shared" si="1"/>
        <v>2565</v>
      </c>
    </row>
    <row r="47" spans="1:10" ht="11.25">
      <c r="A47" s="27" t="s">
        <v>108</v>
      </c>
      <c r="B47" s="28" t="s">
        <v>20</v>
      </c>
      <c r="C47" s="29" t="s">
        <v>50</v>
      </c>
      <c r="D47" s="15">
        <v>19000</v>
      </c>
      <c r="E47" s="15"/>
      <c r="F47" s="15"/>
      <c r="G47" s="15">
        <v>1900</v>
      </c>
      <c r="H47" s="15">
        <v>0</v>
      </c>
      <c r="I47" s="15">
        <v>15513</v>
      </c>
      <c r="J47" s="16">
        <f t="shared" si="1"/>
        <v>1587</v>
      </c>
    </row>
    <row r="48" spans="1:10" ht="11.25">
      <c r="A48" s="27" t="s">
        <v>51</v>
      </c>
      <c r="B48" s="28" t="s">
        <v>74</v>
      </c>
      <c r="C48" s="29" t="s">
        <v>69</v>
      </c>
      <c r="D48" s="15">
        <v>50000</v>
      </c>
      <c r="E48" s="15"/>
      <c r="F48" s="15"/>
      <c r="G48" s="15">
        <v>10000</v>
      </c>
      <c r="H48" s="15">
        <v>0</v>
      </c>
      <c r="I48" s="15">
        <v>0</v>
      </c>
      <c r="J48" s="16">
        <f t="shared" si="1"/>
        <v>40000</v>
      </c>
    </row>
    <row r="49" spans="1:10" ht="11.25">
      <c r="A49" s="24" t="s">
        <v>51</v>
      </c>
      <c r="B49" s="25" t="s">
        <v>75</v>
      </c>
      <c r="C49" s="26" t="s">
        <v>53</v>
      </c>
      <c r="D49" s="17">
        <v>350000</v>
      </c>
      <c r="E49" s="17"/>
      <c r="F49" s="17"/>
      <c r="G49" s="17">
        <v>70000</v>
      </c>
      <c r="H49" s="17">
        <v>44200</v>
      </c>
      <c r="I49" s="17">
        <v>235800</v>
      </c>
      <c r="J49" s="39">
        <f t="shared" si="1"/>
        <v>0</v>
      </c>
    </row>
    <row r="50" spans="1:10" ht="11.25">
      <c r="A50" s="27" t="s">
        <v>51</v>
      </c>
      <c r="B50" s="28" t="s">
        <v>52</v>
      </c>
      <c r="C50" s="29" t="s">
        <v>54</v>
      </c>
      <c r="D50" s="15">
        <v>300000</v>
      </c>
      <c r="E50" s="15"/>
      <c r="F50" s="15"/>
      <c r="G50" s="15">
        <v>60000</v>
      </c>
      <c r="H50" s="15">
        <v>0</v>
      </c>
      <c r="I50" s="15">
        <v>0</v>
      </c>
      <c r="J50" s="16">
        <f t="shared" si="1"/>
        <v>240000</v>
      </c>
    </row>
    <row r="51" spans="1:10" ht="11.25">
      <c r="A51" s="24" t="s">
        <v>109</v>
      </c>
      <c r="B51" s="25" t="s">
        <v>75</v>
      </c>
      <c r="C51" s="26" t="s">
        <v>55</v>
      </c>
      <c r="D51" s="17">
        <v>52353</v>
      </c>
      <c r="E51" s="17"/>
      <c r="F51" s="17"/>
      <c r="G51" s="17">
        <v>10470.6</v>
      </c>
      <c r="H51" s="17">
        <v>0</v>
      </c>
      <c r="I51" s="17">
        <v>0</v>
      </c>
      <c r="J51" s="39">
        <f t="shared" si="1"/>
        <v>41882.4</v>
      </c>
    </row>
    <row r="52" spans="1:10" ht="11.25">
      <c r="A52" s="27" t="s">
        <v>109</v>
      </c>
      <c r="B52" s="28" t="s">
        <v>52</v>
      </c>
      <c r="C52" s="29" t="s">
        <v>56</v>
      </c>
      <c r="D52" s="15">
        <v>100000</v>
      </c>
      <c r="E52" s="15"/>
      <c r="F52" s="15">
        <v>21841.85</v>
      </c>
      <c r="G52" s="15">
        <v>20000</v>
      </c>
      <c r="H52" s="15">
        <v>0</v>
      </c>
      <c r="I52" s="15">
        <v>0</v>
      </c>
      <c r="J52" s="16">
        <f t="shared" si="1"/>
        <v>58158.149999999994</v>
      </c>
    </row>
    <row r="53" spans="1:10" ht="11.25">
      <c r="A53" s="27" t="s">
        <v>86</v>
      </c>
      <c r="B53" s="28" t="s">
        <v>75</v>
      </c>
      <c r="C53" s="29" t="s">
        <v>88</v>
      </c>
      <c r="D53" s="15">
        <v>50000</v>
      </c>
      <c r="E53" s="15"/>
      <c r="F53" s="15"/>
      <c r="G53" s="15">
        <v>10000</v>
      </c>
      <c r="H53" s="15">
        <v>0</v>
      </c>
      <c r="I53" s="15">
        <v>0</v>
      </c>
      <c r="J53" s="16">
        <f t="shared" si="1"/>
        <v>40000</v>
      </c>
    </row>
    <row r="54" spans="1:10" ht="11.25">
      <c r="A54" s="32" t="s">
        <v>145</v>
      </c>
      <c r="B54" s="25"/>
      <c r="C54" s="26" t="s">
        <v>89</v>
      </c>
      <c r="D54" s="17">
        <v>100000</v>
      </c>
      <c r="E54" s="17"/>
      <c r="F54" s="17"/>
      <c r="G54" s="17">
        <v>20000</v>
      </c>
      <c r="H54" s="17">
        <v>0</v>
      </c>
      <c r="I54" s="17">
        <v>0</v>
      </c>
      <c r="J54" s="39">
        <f t="shared" si="1"/>
        <v>80000</v>
      </c>
    </row>
    <row r="55" spans="1:10" ht="11.25">
      <c r="A55" s="27" t="s">
        <v>90</v>
      </c>
      <c r="B55" s="28" t="s">
        <v>18</v>
      </c>
      <c r="C55" s="29" t="s">
        <v>91</v>
      </c>
      <c r="D55" s="15">
        <v>943948</v>
      </c>
      <c r="E55" s="15"/>
      <c r="F55" s="15">
        <v>0</v>
      </c>
      <c r="G55" s="15">
        <v>0</v>
      </c>
      <c r="H55" s="15">
        <v>95242</v>
      </c>
      <c r="I55" s="15">
        <v>260108</v>
      </c>
      <c r="J55" s="16">
        <f t="shared" si="1"/>
        <v>588598</v>
      </c>
    </row>
    <row r="56" spans="1:10" ht="11.25">
      <c r="A56" s="32" t="s">
        <v>90</v>
      </c>
      <c r="B56" s="33" t="s">
        <v>19</v>
      </c>
      <c r="C56" s="26" t="s">
        <v>93</v>
      </c>
      <c r="D56" s="17">
        <v>4750</v>
      </c>
      <c r="E56" s="17"/>
      <c r="F56" s="17">
        <v>0</v>
      </c>
      <c r="G56" s="17">
        <v>475</v>
      </c>
      <c r="H56" s="17">
        <v>0</v>
      </c>
      <c r="I56" s="17">
        <v>0</v>
      </c>
      <c r="J56" s="39">
        <f t="shared" si="1"/>
        <v>4275</v>
      </c>
    </row>
    <row r="57" spans="1:10" ht="11.25">
      <c r="A57" s="27" t="s">
        <v>59</v>
      </c>
      <c r="B57" s="28" t="s">
        <v>15</v>
      </c>
      <c r="C57" s="29" t="s">
        <v>60</v>
      </c>
      <c r="D57" s="15">
        <v>285000</v>
      </c>
      <c r="E57" s="15"/>
      <c r="F57" s="15">
        <v>0</v>
      </c>
      <c r="G57" s="15">
        <v>0</v>
      </c>
      <c r="H57" s="15">
        <v>18540</v>
      </c>
      <c r="I57" s="15">
        <v>78479.4</v>
      </c>
      <c r="J57" s="16">
        <f t="shared" si="1"/>
        <v>187980.6</v>
      </c>
    </row>
    <row r="58" spans="1:10" ht="11.25">
      <c r="A58" s="24" t="s">
        <v>59</v>
      </c>
      <c r="B58" s="25" t="s">
        <v>18</v>
      </c>
      <c r="C58" s="26" t="s">
        <v>61</v>
      </c>
      <c r="D58" s="17">
        <v>1425000</v>
      </c>
      <c r="E58" s="17"/>
      <c r="F58" s="17">
        <v>0</v>
      </c>
      <c r="G58" s="17">
        <v>0</v>
      </c>
      <c r="H58" s="17">
        <v>986.67</v>
      </c>
      <c r="I58" s="17">
        <v>914439.91</v>
      </c>
      <c r="J58" s="39">
        <f t="shared" si="1"/>
        <v>509573.42000000004</v>
      </c>
    </row>
    <row r="59" spans="1:10" ht="11.25">
      <c r="A59" s="27" t="s">
        <v>59</v>
      </c>
      <c r="B59" s="28" t="s">
        <v>19</v>
      </c>
      <c r="C59" s="29" t="s">
        <v>62</v>
      </c>
      <c r="D59" s="15">
        <v>950</v>
      </c>
      <c r="E59" s="15"/>
      <c r="F59" s="15">
        <v>0</v>
      </c>
      <c r="G59" s="15">
        <v>95</v>
      </c>
      <c r="H59" s="15">
        <v>0</v>
      </c>
      <c r="I59" s="15">
        <v>0</v>
      </c>
      <c r="J59" s="16">
        <f t="shared" si="1"/>
        <v>855</v>
      </c>
    </row>
    <row r="60" spans="1:10" ht="11.25">
      <c r="A60" s="27" t="s">
        <v>59</v>
      </c>
      <c r="B60" s="28" t="s">
        <v>141</v>
      </c>
      <c r="C60" s="29" t="s">
        <v>140</v>
      </c>
      <c r="D60" s="15">
        <v>0</v>
      </c>
      <c r="E60" s="15">
        <v>21841.85</v>
      </c>
      <c r="F60" s="15"/>
      <c r="G60" s="15">
        <v>0</v>
      </c>
      <c r="H60" s="15">
        <v>0</v>
      </c>
      <c r="I60" s="15">
        <v>2172.66</v>
      </c>
      <c r="J60" s="16">
        <f>SUM(D60+E60-F60-G60-H60-I60)</f>
        <v>19669.19</v>
      </c>
    </row>
    <row r="61" spans="1:10" ht="11.25">
      <c r="A61" s="24" t="s">
        <v>59</v>
      </c>
      <c r="B61" s="25" t="s">
        <v>20</v>
      </c>
      <c r="C61" s="26" t="s">
        <v>63</v>
      </c>
      <c r="D61" s="17">
        <v>47500</v>
      </c>
      <c r="E61" s="17"/>
      <c r="F61" s="17">
        <v>0</v>
      </c>
      <c r="G61" s="17">
        <v>4750</v>
      </c>
      <c r="H61" s="17">
        <v>0</v>
      </c>
      <c r="I61" s="17">
        <v>0</v>
      </c>
      <c r="J61" s="39">
        <f aca="true" t="shared" si="2" ref="J61:J73">D61+E61-F61-G61-H61-I61</f>
        <v>42750</v>
      </c>
    </row>
    <row r="62" spans="1:10" ht="11.25">
      <c r="A62" s="27" t="s">
        <v>94</v>
      </c>
      <c r="B62" s="28" t="s">
        <v>18</v>
      </c>
      <c r="C62" s="29" t="s">
        <v>95</v>
      </c>
      <c r="D62" s="15">
        <v>1425000</v>
      </c>
      <c r="E62" s="15"/>
      <c r="F62" s="15">
        <v>0</v>
      </c>
      <c r="G62" s="15">
        <v>0</v>
      </c>
      <c r="H62" s="15">
        <v>413296.38</v>
      </c>
      <c r="I62" s="15">
        <v>744864.03</v>
      </c>
      <c r="J62" s="16">
        <f t="shared" si="2"/>
        <v>266839.58999999997</v>
      </c>
    </row>
    <row r="63" spans="1:10" ht="11.25">
      <c r="A63" s="32" t="s">
        <v>96</v>
      </c>
      <c r="B63" s="33" t="s">
        <v>75</v>
      </c>
      <c r="C63" s="26" t="s">
        <v>98</v>
      </c>
      <c r="D63" s="17">
        <v>61652</v>
      </c>
      <c r="E63" s="17"/>
      <c r="F63" s="17"/>
      <c r="G63" s="17">
        <v>12330.4</v>
      </c>
      <c r="H63" s="17">
        <v>0</v>
      </c>
      <c r="I63" s="17">
        <v>0</v>
      </c>
      <c r="J63" s="39">
        <f t="shared" si="2"/>
        <v>49321.6</v>
      </c>
    </row>
    <row r="64" spans="1:10" ht="11.25">
      <c r="A64" s="34" t="s">
        <v>96</v>
      </c>
      <c r="B64" s="35" t="s">
        <v>52</v>
      </c>
      <c r="C64" s="29" t="s">
        <v>100</v>
      </c>
      <c r="D64" s="15">
        <v>700000</v>
      </c>
      <c r="E64" s="15"/>
      <c r="F64" s="15">
        <v>341000</v>
      </c>
      <c r="G64" s="15">
        <v>340000</v>
      </c>
      <c r="H64" s="15">
        <v>0</v>
      </c>
      <c r="I64" s="15">
        <v>0</v>
      </c>
      <c r="J64" s="16">
        <f t="shared" si="2"/>
        <v>19000</v>
      </c>
    </row>
    <row r="65" spans="1:10" ht="11.25">
      <c r="A65" s="41" t="s">
        <v>144</v>
      </c>
      <c r="B65" s="35"/>
      <c r="C65" s="29" t="s">
        <v>114</v>
      </c>
      <c r="D65" s="15">
        <v>1850000</v>
      </c>
      <c r="E65" s="15"/>
      <c r="F65" s="15">
        <v>0</v>
      </c>
      <c r="G65" s="15">
        <v>0</v>
      </c>
      <c r="H65" s="15">
        <v>188666.67</v>
      </c>
      <c r="I65" s="15">
        <v>1661099.25</v>
      </c>
      <c r="J65" s="16">
        <f t="shared" si="2"/>
        <v>234.0800000000745</v>
      </c>
    </row>
    <row r="66" spans="1:10" ht="11.25">
      <c r="A66" s="24" t="s">
        <v>111</v>
      </c>
      <c r="B66" s="25" t="s">
        <v>15</v>
      </c>
      <c r="C66" s="26" t="s">
        <v>76</v>
      </c>
      <c r="D66" s="17">
        <v>7125</v>
      </c>
      <c r="E66" s="17"/>
      <c r="F66" s="17"/>
      <c r="G66" s="17">
        <v>712.5</v>
      </c>
      <c r="H66" s="17">
        <v>0</v>
      </c>
      <c r="I66" s="17">
        <v>0</v>
      </c>
      <c r="J66" s="39">
        <f t="shared" si="2"/>
        <v>6412.5</v>
      </c>
    </row>
    <row r="67" spans="1:10" ht="11.25">
      <c r="A67" s="24" t="s">
        <v>111</v>
      </c>
      <c r="B67" s="25" t="s">
        <v>25</v>
      </c>
      <c r="C67" s="26" t="s">
        <v>77</v>
      </c>
      <c r="D67" s="17">
        <v>33250</v>
      </c>
      <c r="E67" s="17"/>
      <c r="F67" s="17"/>
      <c r="G67" s="17">
        <v>3325</v>
      </c>
      <c r="H67" s="17">
        <v>0</v>
      </c>
      <c r="I67" s="17">
        <v>0</v>
      </c>
      <c r="J67" s="39">
        <f t="shared" si="2"/>
        <v>29925</v>
      </c>
    </row>
    <row r="68" spans="1:10" ht="11.25">
      <c r="A68" s="27" t="s">
        <v>111</v>
      </c>
      <c r="B68" s="28" t="s">
        <v>18</v>
      </c>
      <c r="C68" s="29" t="s">
        <v>65</v>
      </c>
      <c r="D68" s="15">
        <v>320720</v>
      </c>
      <c r="E68" s="15"/>
      <c r="F68" s="15"/>
      <c r="G68" s="15">
        <v>32072</v>
      </c>
      <c r="H68" s="15">
        <v>0</v>
      </c>
      <c r="I68" s="15">
        <v>11500</v>
      </c>
      <c r="J68" s="16">
        <f t="shared" si="2"/>
        <v>277148</v>
      </c>
    </row>
    <row r="69" spans="1:10" ht="11.25">
      <c r="A69" s="24" t="s">
        <v>111</v>
      </c>
      <c r="B69" s="33" t="s">
        <v>20</v>
      </c>
      <c r="C69" s="26" t="s">
        <v>112</v>
      </c>
      <c r="D69" s="17">
        <v>37535</v>
      </c>
      <c r="E69" s="17"/>
      <c r="F69" s="17"/>
      <c r="G69" s="17">
        <v>3753.5</v>
      </c>
      <c r="H69" s="17">
        <v>0</v>
      </c>
      <c r="I69" s="17">
        <v>0</v>
      </c>
      <c r="J69" s="39">
        <f t="shared" si="2"/>
        <v>33781.5</v>
      </c>
    </row>
    <row r="70" spans="1:10" ht="11.25">
      <c r="A70" s="24" t="s">
        <v>64</v>
      </c>
      <c r="B70" s="25" t="s">
        <v>15</v>
      </c>
      <c r="C70" s="26" t="s">
        <v>66</v>
      </c>
      <c r="D70" s="17">
        <v>90250</v>
      </c>
      <c r="E70" s="17"/>
      <c r="F70" s="17"/>
      <c r="G70" s="17">
        <v>9025</v>
      </c>
      <c r="H70" s="17">
        <v>0</v>
      </c>
      <c r="I70" s="17">
        <v>0</v>
      </c>
      <c r="J70" s="39">
        <f t="shared" si="2"/>
        <v>81225</v>
      </c>
    </row>
    <row r="71" spans="1:10" ht="11.25">
      <c r="A71" s="24" t="s">
        <v>64</v>
      </c>
      <c r="B71" s="25" t="s">
        <v>25</v>
      </c>
      <c r="C71" s="26" t="s">
        <v>67</v>
      </c>
      <c r="D71" s="17">
        <v>332500</v>
      </c>
      <c r="E71" s="17"/>
      <c r="F71" s="17">
        <v>228555</v>
      </c>
      <c r="G71" s="17">
        <v>55195</v>
      </c>
      <c r="H71" s="17">
        <v>0</v>
      </c>
      <c r="I71" s="17">
        <v>48139.46</v>
      </c>
      <c r="J71" s="39">
        <f t="shared" si="2"/>
        <v>610.5400000000009</v>
      </c>
    </row>
    <row r="72" spans="1:10" ht="11.25">
      <c r="A72" s="27" t="s">
        <v>64</v>
      </c>
      <c r="B72" s="28" t="s">
        <v>18</v>
      </c>
      <c r="C72" s="29" t="s">
        <v>68</v>
      </c>
      <c r="D72" s="15">
        <v>219450</v>
      </c>
      <c r="E72" s="15">
        <v>228555</v>
      </c>
      <c r="F72" s="15"/>
      <c r="G72" s="15">
        <v>0</v>
      </c>
      <c r="H72" s="15">
        <v>0</v>
      </c>
      <c r="I72" s="15">
        <v>434276.76</v>
      </c>
      <c r="J72" s="16">
        <f t="shared" si="2"/>
        <v>13728.23999999999</v>
      </c>
    </row>
    <row r="73" spans="1:10" ht="12" thickBot="1">
      <c r="A73" s="36" t="s">
        <v>64</v>
      </c>
      <c r="B73" s="37" t="s">
        <v>20</v>
      </c>
      <c r="C73" s="38" t="s">
        <v>78</v>
      </c>
      <c r="D73" s="17">
        <v>15200</v>
      </c>
      <c r="E73" s="17"/>
      <c r="F73" s="17"/>
      <c r="G73" s="17">
        <v>1520</v>
      </c>
      <c r="H73" s="17">
        <v>0</v>
      </c>
      <c r="I73" s="17">
        <v>0</v>
      </c>
      <c r="J73" s="39">
        <f t="shared" si="2"/>
        <v>13680</v>
      </c>
    </row>
    <row r="74" spans="1:10" ht="12" thickBot="1">
      <c r="A74" s="11"/>
      <c r="B74" s="19"/>
      <c r="C74" s="12" t="s">
        <v>8</v>
      </c>
      <c r="D74" s="13">
        <f aca="true" t="shared" si="3" ref="D74:I74">SUM(D5:D73)</f>
        <v>25429817</v>
      </c>
      <c r="E74" s="13">
        <f t="shared" si="3"/>
        <v>464804.83999999997</v>
      </c>
      <c r="F74" s="13">
        <f t="shared" si="3"/>
        <v>805804.84</v>
      </c>
      <c r="G74" s="13">
        <f t="shared" si="3"/>
        <v>984317.39</v>
      </c>
      <c r="H74" s="13">
        <f t="shared" si="3"/>
        <v>841105.7400000001</v>
      </c>
      <c r="I74" s="13">
        <f t="shared" si="3"/>
        <v>10147037.080000002</v>
      </c>
      <c r="J74" s="40">
        <f>SUM(J7:J73)</f>
        <v>13116356.79</v>
      </c>
    </row>
    <row r="75" spans="3:10" ht="12.75">
      <c r="C75" s="5"/>
      <c r="J75"/>
    </row>
    <row r="76" ht="12.75">
      <c r="J76"/>
    </row>
    <row r="77" ht="12.75">
      <c r="J77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2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77"/>
  <sheetViews>
    <sheetView zoomScaleSheetLayoutView="100" zoomScalePageLayoutView="0" workbookViewId="0" topLeftCell="A2">
      <pane xSplit="2" ySplit="5" topLeftCell="E58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J58" sqref="J58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146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20.85</v>
      </c>
      <c r="I7" s="23">
        <v>0</v>
      </c>
      <c r="J7" s="16">
        <f aca="true" t="shared" si="0" ref="J7:J38">D7+E7-F7-G7-H7-I7</f>
        <v>2482.05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6260.5</v>
      </c>
      <c r="I8" s="17">
        <v>70689.5</v>
      </c>
      <c r="J8" s="39">
        <f t="shared" si="0"/>
        <v>0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0</v>
      </c>
      <c r="I9" s="15">
        <v>29260.16</v>
      </c>
      <c r="J9" s="16">
        <f t="shared" si="0"/>
        <v>8701.84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482.6</v>
      </c>
      <c r="I10" s="17">
        <v>14137.9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7450</v>
      </c>
      <c r="J15" s="39">
        <f t="shared" si="0"/>
        <v>41590.770000000004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16200</v>
      </c>
      <c r="J16" s="16">
        <f t="shared" si="0"/>
        <v>18000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790</v>
      </c>
      <c r="J17" s="39">
        <f t="shared" si="0"/>
        <v>7760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62610.82</v>
      </c>
      <c r="J19" s="16">
        <f t="shared" si="0"/>
        <v>282089.18</v>
      </c>
    </row>
    <row r="20" spans="1:10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>
        <v>42881.99</v>
      </c>
      <c r="G20" s="18">
        <v>0</v>
      </c>
      <c r="H20" s="18">
        <v>0</v>
      </c>
      <c r="I20" s="18">
        <v>0</v>
      </c>
      <c r="J20" s="39">
        <f t="shared" si="0"/>
        <v>0.010000000002037268</v>
      </c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>
        <v>171526</v>
      </c>
      <c r="G21" s="15">
        <v>0</v>
      </c>
      <c r="H21" s="15">
        <v>0</v>
      </c>
      <c r="I21" s="15">
        <v>0</v>
      </c>
      <c r="J21" s="16">
        <f t="shared" si="0"/>
        <v>0</v>
      </c>
    </row>
    <row r="22" spans="1:11" ht="11.25">
      <c r="A22" s="30" t="s">
        <v>80</v>
      </c>
      <c r="B22" s="31" t="s">
        <v>133</v>
      </c>
      <c r="C22" s="14" t="s">
        <v>136</v>
      </c>
      <c r="D22" s="18">
        <v>0</v>
      </c>
      <c r="E22" s="18">
        <v>42881.99</v>
      </c>
      <c r="F22" s="18"/>
      <c r="G22" s="18">
        <v>0</v>
      </c>
      <c r="H22" s="18">
        <v>0</v>
      </c>
      <c r="I22" s="18">
        <v>0</v>
      </c>
      <c r="J22" s="39">
        <f t="shared" si="0"/>
        <v>42881.99</v>
      </c>
      <c r="K22" s="10"/>
    </row>
    <row r="23" spans="1:10" ht="11.25">
      <c r="A23" s="27" t="s">
        <v>80</v>
      </c>
      <c r="B23" s="28" t="s">
        <v>132</v>
      </c>
      <c r="C23" s="29" t="s">
        <v>134</v>
      </c>
      <c r="D23" s="15">
        <v>0</v>
      </c>
      <c r="E23" s="15">
        <v>171526</v>
      </c>
      <c r="F23" s="15"/>
      <c r="G23" s="15">
        <v>0</v>
      </c>
      <c r="H23" s="15">
        <v>0</v>
      </c>
      <c r="I23" s="15">
        <v>0</v>
      </c>
      <c r="J23" s="16">
        <f t="shared" si="0"/>
        <v>171526</v>
      </c>
    </row>
    <row r="24" spans="1:10" ht="11.25">
      <c r="A24" s="30" t="s">
        <v>83</v>
      </c>
      <c r="B24" s="31" t="s">
        <v>15</v>
      </c>
      <c r="C24" s="14" t="s">
        <v>135</v>
      </c>
      <c r="D24" s="18">
        <v>28588</v>
      </c>
      <c r="E24" s="18"/>
      <c r="F24" s="18"/>
      <c r="G24" s="18">
        <v>28587.99</v>
      </c>
      <c r="H24" s="18">
        <v>0</v>
      </c>
      <c r="I24" s="18">
        <v>0</v>
      </c>
      <c r="J24" s="39">
        <f t="shared" si="0"/>
        <v>0.00999999999839929</v>
      </c>
    </row>
    <row r="25" spans="1:10" ht="11.25">
      <c r="A25" s="27" t="s">
        <v>83</v>
      </c>
      <c r="B25" s="28" t="s">
        <v>18</v>
      </c>
      <c r="C25" s="29" t="s">
        <v>85</v>
      </c>
      <c r="D25" s="15">
        <v>114351</v>
      </c>
      <c r="E25" s="15"/>
      <c r="F25" s="15"/>
      <c r="G25" s="15">
        <v>114351</v>
      </c>
      <c r="H25" s="15">
        <v>0</v>
      </c>
      <c r="I25" s="15">
        <v>0</v>
      </c>
      <c r="J25" s="16">
        <f t="shared" si="0"/>
        <v>0</v>
      </c>
    </row>
    <row r="26" spans="1:10" ht="11.25">
      <c r="A26" s="27" t="s">
        <v>107</v>
      </c>
      <c r="B26" s="28" t="s">
        <v>15</v>
      </c>
      <c r="C26" s="29" t="s">
        <v>26</v>
      </c>
      <c r="D26" s="15">
        <v>28500</v>
      </c>
      <c r="E26" s="15"/>
      <c r="F26" s="15"/>
      <c r="G26" s="15">
        <v>2850</v>
      </c>
      <c r="H26" s="15">
        <v>0</v>
      </c>
      <c r="I26" s="15">
        <v>0</v>
      </c>
      <c r="J26" s="16">
        <f t="shared" si="0"/>
        <v>25650</v>
      </c>
    </row>
    <row r="27" spans="1:10" ht="11.25">
      <c r="A27" s="27" t="s">
        <v>107</v>
      </c>
      <c r="B27" s="28" t="s">
        <v>17</v>
      </c>
      <c r="C27" s="29" t="s">
        <v>27</v>
      </c>
      <c r="D27" s="15">
        <v>95000</v>
      </c>
      <c r="E27" s="15"/>
      <c r="F27" s="15"/>
      <c r="G27" s="15">
        <v>9500</v>
      </c>
      <c r="H27" s="15">
        <v>0</v>
      </c>
      <c r="I27" s="15">
        <v>1860</v>
      </c>
      <c r="J27" s="16">
        <f t="shared" si="0"/>
        <v>83640</v>
      </c>
    </row>
    <row r="28" spans="1:10" ht="11.25">
      <c r="A28" s="24" t="s">
        <v>107</v>
      </c>
      <c r="B28" s="25" t="s">
        <v>25</v>
      </c>
      <c r="C28" s="26" t="s">
        <v>31</v>
      </c>
      <c r="D28" s="17">
        <v>380000</v>
      </c>
      <c r="E28" s="17"/>
      <c r="F28" s="17"/>
      <c r="G28" s="17">
        <v>38000</v>
      </c>
      <c r="H28" s="17">
        <v>0</v>
      </c>
      <c r="I28" s="17">
        <v>0</v>
      </c>
      <c r="J28" s="39">
        <f t="shared" si="0"/>
        <v>342000</v>
      </c>
    </row>
    <row r="29" spans="1:10" ht="11.25">
      <c r="A29" s="27" t="s">
        <v>107</v>
      </c>
      <c r="B29" s="28" t="s">
        <v>18</v>
      </c>
      <c r="C29" s="29" t="s">
        <v>28</v>
      </c>
      <c r="D29" s="15">
        <v>285000</v>
      </c>
      <c r="E29" s="15"/>
      <c r="F29" s="15"/>
      <c r="G29" s="15">
        <v>28500</v>
      </c>
      <c r="H29" s="15">
        <v>0</v>
      </c>
      <c r="I29" s="15">
        <v>247784.26</v>
      </c>
      <c r="J29" s="16">
        <f t="shared" si="0"/>
        <v>8715.73999999999</v>
      </c>
    </row>
    <row r="30" spans="1:10" ht="11.25">
      <c r="A30" s="24" t="s">
        <v>107</v>
      </c>
      <c r="B30" s="25" t="s">
        <v>19</v>
      </c>
      <c r="C30" s="26" t="s">
        <v>29</v>
      </c>
      <c r="D30" s="17">
        <v>38760</v>
      </c>
      <c r="E30" s="17"/>
      <c r="F30" s="17"/>
      <c r="G30" s="17">
        <v>3876</v>
      </c>
      <c r="H30" s="17">
        <v>0</v>
      </c>
      <c r="I30" s="17">
        <v>372</v>
      </c>
      <c r="J30" s="39">
        <f t="shared" si="0"/>
        <v>34512</v>
      </c>
    </row>
    <row r="31" spans="1:10" ht="11.25">
      <c r="A31" s="27" t="s">
        <v>107</v>
      </c>
      <c r="B31" s="28" t="s">
        <v>20</v>
      </c>
      <c r="C31" s="29" t="s">
        <v>30</v>
      </c>
      <c r="D31" s="15">
        <v>28500</v>
      </c>
      <c r="E31" s="15"/>
      <c r="F31" s="15"/>
      <c r="G31" s="15">
        <v>2850</v>
      </c>
      <c r="H31" s="15">
        <v>0</v>
      </c>
      <c r="I31" s="15">
        <v>0</v>
      </c>
      <c r="J31" s="16">
        <f t="shared" si="0"/>
        <v>25650</v>
      </c>
    </row>
    <row r="32" spans="1:10" ht="11.25">
      <c r="A32" s="27" t="s">
        <v>110</v>
      </c>
      <c r="B32" s="28" t="s">
        <v>25</v>
      </c>
      <c r="C32" s="29" t="s">
        <v>57</v>
      </c>
      <c r="D32" s="15">
        <v>9500</v>
      </c>
      <c r="E32" s="15"/>
      <c r="F32" s="15"/>
      <c r="G32" s="15">
        <v>950</v>
      </c>
      <c r="H32" s="15">
        <v>0</v>
      </c>
      <c r="I32" s="15">
        <v>0</v>
      </c>
      <c r="J32" s="16">
        <f t="shared" si="0"/>
        <v>8550</v>
      </c>
    </row>
    <row r="33" spans="1:10" ht="11.25">
      <c r="A33" s="24" t="s">
        <v>110</v>
      </c>
      <c r="B33" s="25" t="s">
        <v>18</v>
      </c>
      <c r="C33" s="26" t="s">
        <v>58</v>
      </c>
      <c r="D33" s="17">
        <v>76000</v>
      </c>
      <c r="E33" s="17"/>
      <c r="F33" s="17"/>
      <c r="G33" s="17">
        <v>7600</v>
      </c>
      <c r="H33" s="17">
        <v>0</v>
      </c>
      <c r="I33" s="17">
        <v>0</v>
      </c>
      <c r="J33" s="39">
        <f t="shared" si="0"/>
        <v>68400</v>
      </c>
    </row>
    <row r="34" spans="1:10" ht="11.25">
      <c r="A34" s="24" t="s">
        <v>32</v>
      </c>
      <c r="B34" s="25" t="s">
        <v>33</v>
      </c>
      <c r="C34" s="26" t="s">
        <v>37</v>
      </c>
      <c r="D34" s="17">
        <v>11330918</v>
      </c>
      <c r="E34" s="17"/>
      <c r="F34" s="17"/>
      <c r="G34" s="17">
        <v>0</v>
      </c>
      <c r="H34" s="17">
        <v>0</v>
      </c>
      <c r="I34" s="17">
        <v>3369934.28</v>
      </c>
      <c r="J34" s="39">
        <f t="shared" si="0"/>
        <v>7960983.720000001</v>
      </c>
    </row>
    <row r="35" spans="1:10" ht="11.25">
      <c r="A35" s="27" t="s">
        <v>32</v>
      </c>
      <c r="B35" s="28" t="s">
        <v>34</v>
      </c>
      <c r="C35" s="29" t="s">
        <v>38</v>
      </c>
      <c r="D35" s="15">
        <v>4750</v>
      </c>
      <c r="E35" s="15"/>
      <c r="F35" s="15">
        <v>0</v>
      </c>
      <c r="G35" s="15">
        <v>475</v>
      </c>
      <c r="H35" s="15">
        <v>0</v>
      </c>
      <c r="I35" s="15">
        <v>0</v>
      </c>
      <c r="J35" s="16">
        <f t="shared" si="0"/>
        <v>4275</v>
      </c>
    </row>
    <row r="36" spans="1:10" ht="11.25">
      <c r="A36" s="24" t="s">
        <v>32</v>
      </c>
      <c r="B36" s="25" t="s">
        <v>15</v>
      </c>
      <c r="C36" s="26" t="s">
        <v>39</v>
      </c>
      <c r="D36" s="17">
        <v>285000</v>
      </c>
      <c r="E36" s="17"/>
      <c r="F36" s="17">
        <v>0</v>
      </c>
      <c r="G36" s="17">
        <v>0</v>
      </c>
      <c r="H36" s="17">
        <v>2437.05</v>
      </c>
      <c r="I36" s="17">
        <v>111433.02</v>
      </c>
      <c r="J36" s="39">
        <f t="shared" si="0"/>
        <v>171129.93</v>
      </c>
    </row>
    <row r="37" spans="1:10" ht="11.25">
      <c r="A37" s="27" t="s">
        <v>32</v>
      </c>
      <c r="B37" s="28" t="s">
        <v>24</v>
      </c>
      <c r="C37" s="29" t="s">
        <v>40</v>
      </c>
      <c r="D37" s="15">
        <v>9500</v>
      </c>
      <c r="E37" s="15"/>
      <c r="F37" s="15">
        <v>0</v>
      </c>
      <c r="G37" s="15">
        <v>950</v>
      </c>
      <c r="H37" s="15">
        <v>0</v>
      </c>
      <c r="I37" s="15">
        <v>2300</v>
      </c>
      <c r="J37" s="16">
        <f t="shared" si="0"/>
        <v>6250</v>
      </c>
    </row>
    <row r="38" spans="1:10" ht="11.25">
      <c r="A38" s="24" t="s">
        <v>32</v>
      </c>
      <c r="B38" s="25" t="s">
        <v>17</v>
      </c>
      <c r="C38" s="26" t="s">
        <v>41</v>
      </c>
      <c r="D38" s="17">
        <v>950</v>
      </c>
      <c r="E38" s="17"/>
      <c r="F38" s="17">
        <v>0</v>
      </c>
      <c r="G38" s="17">
        <v>95</v>
      </c>
      <c r="H38" s="17">
        <v>0</v>
      </c>
      <c r="I38" s="17">
        <v>0</v>
      </c>
      <c r="J38" s="39">
        <f t="shared" si="0"/>
        <v>855</v>
      </c>
    </row>
    <row r="39" spans="1:10" ht="11.25">
      <c r="A39" s="27" t="s">
        <v>32</v>
      </c>
      <c r="B39" s="28" t="s">
        <v>25</v>
      </c>
      <c r="C39" s="29" t="s">
        <v>42</v>
      </c>
      <c r="D39" s="15">
        <v>4749</v>
      </c>
      <c r="E39" s="15"/>
      <c r="F39" s="15">
        <v>0</v>
      </c>
      <c r="G39" s="15">
        <v>0</v>
      </c>
      <c r="H39" s="15">
        <v>0</v>
      </c>
      <c r="I39" s="15">
        <v>0</v>
      </c>
      <c r="J39" s="16">
        <f aca="true" t="shared" si="1" ref="J39:J59">D39+E39-F39-G39-H39-I39</f>
        <v>4749</v>
      </c>
    </row>
    <row r="40" spans="1:10" ht="11.25">
      <c r="A40" s="24" t="s">
        <v>32</v>
      </c>
      <c r="B40" s="25" t="s">
        <v>18</v>
      </c>
      <c r="C40" s="26" t="s">
        <v>43</v>
      </c>
      <c r="D40" s="17">
        <v>1425000</v>
      </c>
      <c r="E40" s="17"/>
      <c r="F40" s="17"/>
      <c r="G40" s="17">
        <v>0</v>
      </c>
      <c r="H40" s="17">
        <v>15503.94</v>
      </c>
      <c r="I40" s="17">
        <v>1390422.54</v>
      </c>
      <c r="J40" s="39">
        <f t="shared" si="1"/>
        <v>19073.52000000002</v>
      </c>
    </row>
    <row r="41" spans="1:10" ht="11.25">
      <c r="A41" s="27" t="s">
        <v>32</v>
      </c>
      <c r="B41" s="28" t="s">
        <v>35</v>
      </c>
      <c r="C41" s="29" t="s">
        <v>44</v>
      </c>
      <c r="D41" s="15">
        <v>1150949</v>
      </c>
      <c r="E41" s="15"/>
      <c r="F41" s="15"/>
      <c r="G41" s="15">
        <v>0</v>
      </c>
      <c r="H41" s="15">
        <v>0</v>
      </c>
      <c r="I41" s="15">
        <v>394997.17</v>
      </c>
      <c r="J41" s="16">
        <f t="shared" si="1"/>
        <v>755951.8300000001</v>
      </c>
    </row>
    <row r="42" spans="1:10" ht="11.25">
      <c r="A42" s="24" t="s">
        <v>32</v>
      </c>
      <c r="B42" s="25" t="s">
        <v>19</v>
      </c>
      <c r="C42" s="26" t="s">
        <v>45</v>
      </c>
      <c r="D42" s="17">
        <v>950</v>
      </c>
      <c r="E42" s="17"/>
      <c r="F42" s="17"/>
      <c r="G42" s="17">
        <v>95</v>
      </c>
      <c r="H42" s="17">
        <v>0</v>
      </c>
      <c r="I42" s="17">
        <v>855</v>
      </c>
      <c r="J42" s="39">
        <f t="shared" si="1"/>
        <v>0</v>
      </c>
    </row>
    <row r="43" spans="1:10" ht="11.25">
      <c r="A43" s="27" t="s">
        <v>32</v>
      </c>
      <c r="B43" s="28" t="s">
        <v>36</v>
      </c>
      <c r="C43" s="29" t="s">
        <v>46</v>
      </c>
      <c r="D43" s="15">
        <v>297127</v>
      </c>
      <c r="E43" s="15"/>
      <c r="F43" s="15"/>
      <c r="G43" s="15">
        <v>0</v>
      </c>
      <c r="H43" s="15">
        <v>0</v>
      </c>
      <c r="I43" s="15">
        <v>103687.8</v>
      </c>
      <c r="J43" s="16">
        <f t="shared" si="1"/>
        <v>193439.2</v>
      </c>
    </row>
    <row r="44" spans="1:10" ht="11.25">
      <c r="A44" s="24" t="s">
        <v>32</v>
      </c>
      <c r="B44" s="25" t="s">
        <v>20</v>
      </c>
      <c r="C44" s="26" t="s">
        <v>47</v>
      </c>
      <c r="D44" s="17">
        <v>47500</v>
      </c>
      <c r="E44" s="17"/>
      <c r="F44" s="17">
        <v>0</v>
      </c>
      <c r="G44" s="17">
        <v>4750</v>
      </c>
      <c r="H44" s="17">
        <v>0</v>
      </c>
      <c r="I44" s="17">
        <v>1580</v>
      </c>
      <c r="J44" s="39">
        <f t="shared" si="1"/>
        <v>41170</v>
      </c>
    </row>
    <row r="45" spans="1:10" ht="11.25">
      <c r="A45" s="27" t="s">
        <v>108</v>
      </c>
      <c r="B45" s="28" t="s">
        <v>15</v>
      </c>
      <c r="C45" s="29" t="s">
        <v>48</v>
      </c>
      <c r="D45" s="15">
        <v>47500</v>
      </c>
      <c r="E45" s="15"/>
      <c r="F45" s="15"/>
      <c r="G45" s="15">
        <v>4750</v>
      </c>
      <c r="H45" s="15">
        <v>0</v>
      </c>
      <c r="I45" s="15">
        <v>22934.37</v>
      </c>
      <c r="J45" s="16">
        <f t="shared" si="1"/>
        <v>19815.63</v>
      </c>
    </row>
    <row r="46" spans="1:10" ht="11.25">
      <c r="A46" s="24" t="s">
        <v>108</v>
      </c>
      <c r="B46" s="25" t="s">
        <v>18</v>
      </c>
      <c r="C46" s="26" t="s">
        <v>49</v>
      </c>
      <c r="D46" s="17">
        <v>2850</v>
      </c>
      <c r="E46" s="17"/>
      <c r="F46" s="17"/>
      <c r="G46" s="17">
        <v>285</v>
      </c>
      <c r="H46" s="17">
        <v>0</v>
      </c>
      <c r="I46" s="17">
        <v>0</v>
      </c>
      <c r="J46" s="39">
        <f t="shared" si="1"/>
        <v>2565</v>
      </c>
    </row>
    <row r="47" spans="1:10" ht="11.25">
      <c r="A47" s="27" t="s">
        <v>108</v>
      </c>
      <c r="B47" s="28" t="s">
        <v>20</v>
      </c>
      <c r="C47" s="29" t="s">
        <v>50</v>
      </c>
      <c r="D47" s="15">
        <v>19000</v>
      </c>
      <c r="E47" s="15"/>
      <c r="F47" s="15"/>
      <c r="G47" s="15">
        <v>1900</v>
      </c>
      <c r="H47" s="15">
        <v>0</v>
      </c>
      <c r="I47" s="15">
        <v>15513</v>
      </c>
      <c r="J47" s="16">
        <f t="shared" si="1"/>
        <v>1587</v>
      </c>
    </row>
    <row r="48" spans="1:10" ht="11.25">
      <c r="A48" s="27" t="s">
        <v>51</v>
      </c>
      <c r="B48" s="28" t="s">
        <v>74</v>
      </c>
      <c r="C48" s="29" t="s">
        <v>69</v>
      </c>
      <c r="D48" s="15">
        <v>50000</v>
      </c>
      <c r="E48" s="15"/>
      <c r="F48" s="15"/>
      <c r="G48" s="15">
        <v>10000</v>
      </c>
      <c r="H48" s="15">
        <v>0</v>
      </c>
      <c r="I48" s="15">
        <v>0</v>
      </c>
      <c r="J48" s="16">
        <f t="shared" si="1"/>
        <v>40000</v>
      </c>
    </row>
    <row r="49" spans="1:10" ht="11.25">
      <c r="A49" s="24" t="s">
        <v>51</v>
      </c>
      <c r="B49" s="25" t="s">
        <v>75</v>
      </c>
      <c r="C49" s="26" t="s">
        <v>53</v>
      </c>
      <c r="D49" s="17">
        <v>350000</v>
      </c>
      <c r="E49" s="17"/>
      <c r="F49" s="17"/>
      <c r="G49" s="17">
        <v>70000</v>
      </c>
      <c r="H49" s="17">
        <v>0</v>
      </c>
      <c r="I49" s="17">
        <v>235800</v>
      </c>
      <c r="J49" s="39">
        <f t="shared" si="1"/>
        <v>44200</v>
      </c>
    </row>
    <row r="50" spans="1:10" ht="11.25">
      <c r="A50" s="27" t="s">
        <v>51</v>
      </c>
      <c r="B50" s="28" t="s">
        <v>52</v>
      </c>
      <c r="C50" s="29" t="s">
        <v>54</v>
      </c>
      <c r="D50" s="15">
        <v>300000</v>
      </c>
      <c r="E50" s="15"/>
      <c r="F50" s="15"/>
      <c r="G50" s="15">
        <v>60000</v>
      </c>
      <c r="H50" s="15">
        <v>0</v>
      </c>
      <c r="I50" s="15">
        <v>0</v>
      </c>
      <c r="J50" s="16">
        <f t="shared" si="1"/>
        <v>240000</v>
      </c>
    </row>
    <row r="51" spans="1:10" ht="11.25">
      <c r="A51" s="24" t="s">
        <v>109</v>
      </c>
      <c r="B51" s="25" t="s">
        <v>75</v>
      </c>
      <c r="C51" s="26" t="s">
        <v>55</v>
      </c>
      <c r="D51" s="17">
        <v>52353</v>
      </c>
      <c r="E51" s="17"/>
      <c r="F51" s="17"/>
      <c r="G51" s="17">
        <v>10470.6</v>
      </c>
      <c r="H51" s="17">
        <v>0</v>
      </c>
      <c r="I51" s="17">
        <v>0</v>
      </c>
      <c r="J51" s="39">
        <f t="shared" si="1"/>
        <v>41882.4</v>
      </c>
    </row>
    <row r="52" spans="1:10" ht="11.25">
      <c r="A52" s="27" t="s">
        <v>109</v>
      </c>
      <c r="B52" s="28" t="s">
        <v>52</v>
      </c>
      <c r="C52" s="29" t="s">
        <v>56</v>
      </c>
      <c r="D52" s="15">
        <v>100000</v>
      </c>
      <c r="E52" s="15"/>
      <c r="F52" s="15">
        <v>21841.85</v>
      </c>
      <c r="G52" s="15">
        <v>20000</v>
      </c>
      <c r="H52" s="15">
        <v>0</v>
      </c>
      <c r="I52" s="15">
        <v>0</v>
      </c>
      <c r="J52" s="16">
        <f t="shared" si="1"/>
        <v>58158.149999999994</v>
      </c>
    </row>
    <row r="53" spans="1:10" ht="11.25">
      <c r="A53" s="27" t="s">
        <v>86</v>
      </c>
      <c r="B53" s="28" t="s">
        <v>75</v>
      </c>
      <c r="C53" s="29" t="s">
        <v>88</v>
      </c>
      <c r="D53" s="15">
        <v>50000</v>
      </c>
      <c r="E53" s="15"/>
      <c r="F53" s="15"/>
      <c r="G53" s="15">
        <v>10000</v>
      </c>
      <c r="H53" s="15">
        <v>0</v>
      </c>
      <c r="I53" s="15">
        <v>0</v>
      </c>
      <c r="J53" s="16">
        <f t="shared" si="1"/>
        <v>40000</v>
      </c>
    </row>
    <row r="54" spans="1:10" ht="11.25">
      <c r="A54" s="32" t="s">
        <v>145</v>
      </c>
      <c r="B54" s="25"/>
      <c r="C54" s="26" t="s">
        <v>89</v>
      </c>
      <c r="D54" s="17">
        <v>100000</v>
      </c>
      <c r="E54" s="17"/>
      <c r="F54" s="17"/>
      <c r="G54" s="17">
        <v>20000</v>
      </c>
      <c r="H54" s="17">
        <v>0</v>
      </c>
      <c r="I54" s="17">
        <v>0</v>
      </c>
      <c r="J54" s="39">
        <f t="shared" si="1"/>
        <v>80000</v>
      </c>
    </row>
    <row r="55" spans="1:10" ht="11.25">
      <c r="A55" s="27" t="s">
        <v>90</v>
      </c>
      <c r="B55" s="28" t="s">
        <v>18</v>
      </c>
      <c r="C55" s="29" t="s">
        <v>91</v>
      </c>
      <c r="D55" s="15">
        <v>943948</v>
      </c>
      <c r="E55" s="15"/>
      <c r="F55" s="15">
        <v>0</v>
      </c>
      <c r="G55" s="15">
        <v>0</v>
      </c>
      <c r="H55" s="15">
        <v>95242</v>
      </c>
      <c r="I55" s="15">
        <v>260108</v>
      </c>
      <c r="J55" s="16">
        <f t="shared" si="1"/>
        <v>588598</v>
      </c>
    </row>
    <row r="56" spans="1:10" ht="11.25">
      <c r="A56" s="32" t="s">
        <v>90</v>
      </c>
      <c r="B56" s="33" t="s">
        <v>19</v>
      </c>
      <c r="C56" s="26" t="s">
        <v>93</v>
      </c>
      <c r="D56" s="17">
        <v>4750</v>
      </c>
      <c r="E56" s="17"/>
      <c r="F56" s="17">
        <v>0</v>
      </c>
      <c r="G56" s="17">
        <v>475</v>
      </c>
      <c r="H56" s="17">
        <v>0</v>
      </c>
      <c r="I56" s="17">
        <v>0</v>
      </c>
      <c r="J56" s="39">
        <f t="shared" si="1"/>
        <v>4275</v>
      </c>
    </row>
    <row r="57" spans="1:10" ht="11.25">
      <c r="A57" s="27" t="s">
        <v>59</v>
      </c>
      <c r="B57" s="28" t="s">
        <v>15</v>
      </c>
      <c r="C57" s="29" t="s">
        <v>60</v>
      </c>
      <c r="D57" s="15">
        <v>285000</v>
      </c>
      <c r="E57" s="15"/>
      <c r="F57" s="15">
        <v>0</v>
      </c>
      <c r="G57" s="15">
        <v>0</v>
      </c>
      <c r="H57" s="15">
        <v>16669.21</v>
      </c>
      <c r="I57" s="15">
        <v>92853.4</v>
      </c>
      <c r="J57" s="16">
        <f t="shared" si="1"/>
        <v>175477.38999999998</v>
      </c>
    </row>
    <row r="58" spans="1:10" ht="11.25">
      <c r="A58" s="24" t="s">
        <v>59</v>
      </c>
      <c r="B58" s="25" t="s">
        <v>18</v>
      </c>
      <c r="C58" s="26" t="s">
        <v>61</v>
      </c>
      <c r="D58" s="17">
        <v>1425000</v>
      </c>
      <c r="E58" s="17"/>
      <c r="F58" s="17">
        <v>0</v>
      </c>
      <c r="G58" s="17">
        <v>0</v>
      </c>
      <c r="H58" s="17">
        <v>0</v>
      </c>
      <c r="I58" s="17">
        <v>914439.91</v>
      </c>
      <c r="J58" s="39">
        <f t="shared" si="1"/>
        <v>510560.08999999997</v>
      </c>
    </row>
    <row r="59" spans="1:10" ht="11.25">
      <c r="A59" s="27" t="s">
        <v>59</v>
      </c>
      <c r="B59" s="28" t="s">
        <v>19</v>
      </c>
      <c r="C59" s="29" t="s">
        <v>62</v>
      </c>
      <c r="D59" s="15">
        <v>950</v>
      </c>
      <c r="E59" s="15"/>
      <c r="F59" s="15">
        <v>0</v>
      </c>
      <c r="G59" s="15">
        <v>95</v>
      </c>
      <c r="H59" s="15">
        <v>0</v>
      </c>
      <c r="I59" s="15">
        <v>0</v>
      </c>
      <c r="J59" s="16">
        <f t="shared" si="1"/>
        <v>855</v>
      </c>
    </row>
    <row r="60" spans="1:10" ht="11.25">
      <c r="A60" s="27" t="s">
        <v>59</v>
      </c>
      <c r="B60" s="28" t="s">
        <v>141</v>
      </c>
      <c r="C60" s="29" t="s">
        <v>140</v>
      </c>
      <c r="D60" s="15">
        <v>0</v>
      </c>
      <c r="E60" s="15">
        <v>21841.85</v>
      </c>
      <c r="F60" s="15"/>
      <c r="G60" s="15">
        <v>0</v>
      </c>
      <c r="H60" s="15">
        <v>0</v>
      </c>
      <c r="I60" s="15">
        <v>2172.66</v>
      </c>
      <c r="J60" s="16">
        <f>SUM(D60+E60-F60-G60-H60-I60)</f>
        <v>19669.19</v>
      </c>
    </row>
    <row r="61" spans="1:10" ht="11.25">
      <c r="A61" s="24" t="s">
        <v>59</v>
      </c>
      <c r="B61" s="25" t="s">
        <v>20</v>
      </c>
      <c r="C61" s="26" t="s">
        <v>63</v>
      </c>
      <c r="D61" s="17">
        <v>47500</v>
      </c>
      <c r="E61" s="17"/>
      <c r="F61" s="17">
        <v>0</v>
      </c>
      <c r="G61" s="17">
        <v>4750</v>
      </c>
      <c r="H61" s="17">
        <v>0</v>
      </c>
      <c r="I61" s="17">
        <v>0</v>
      </c>
      <c r="J61" s="39">
        <f aca="true" t="shared" si="2" ref="J61:J73">D61+E61-F61-G61-H61-I61</f>
        <v>42750</v>
      </c>
    </row>
    <row r="62" spans="1:10" ht="11.25">
      <c r="A62" s="27" t="s">
        <v>94</v>
      </c>
      <c r="B62" s="28" t="s">
        <v>18</v>
      </c>
      <c r="C62" s="29" t="s">
        <v>95</v>
      </c>
      <c r="D62" s="15">
        <v>1425000</v>
      </c>
      <c r="E62" s="15"/>
      <c r="F62" s="15">
        <v>0</v>
      </c>
      <c r="G62" s="15">
        <v>0</v>
      </c>
      <c r="H62" s="15">
        <v>335733</v>
      </c>
      <c r="I62" s="15">
        <v>744864.03</v>
      </c>
      <c r="J62" s="16">
        <f t="shared" si="2"/>
        <v>344402.97</v>
      </c>
    </row>
    <row r="63" spans="1:10" ht="11.25">
      <c r="A63" s="32" t="s">
        <v>96</v>
      </c>
      <c r="B63" s="33" t="s">
        <v>75</v>
      </c>
      <c r="C63" s="26" t="s">
        <v>98</v>
      </c>
      <c r="D63" s="17">
        <v>61652</v>
      </c>
      <c r="E63" s="17"/>
      <c r="F63" s="17"/>
      <c r="G63" s="17">
        <v>12330.4</v>
      </c>
      <c r="H63" s="17">
        <v>0</v>
      </c>
      <c r="I63" s="17">
        <v>0</v>
      </c>
      <c r="J63" s="39">
        <f t="shared" si="2"/>
        <v>49321.6</v>
      </c>
    </row>
    <row r="64" spans="1:10" ht="11.25">
      <c r="A64" s="34" t="s">
        <v>96</v>
      </c>
      <c r="B64" s="35" t="s">
        <v>52</v>
      </c>
      <c r="C64" s="29" t="s">
        <v>100</v>
      </c>
      <c r="D64" s="15">
        <v>700000</v>
      </c>
      <c r="E64" s="15"/>
      <c r="F64" s="15">
        <v>341000</v>
      </c>
      <c r="G64" s="15">
        <v>340000</v>
      </c>
      <c r="H64" s="15">
        <v>0</v>
      </c>
      <c r="I64" s="15">
        <v>0</v>
      </c>
      <c r="J64" s="16">
        <f t="shared" si="2"/>
        <v>19000</v>
      </c>
    </row>
    <row r="65" spans="1:10" ht="11.25">
      <c r="A65" s="41" t="s">
        <v>144</v>
      </c>
      <c r="B65" s="35"/>
      <c r="C65" s="29" t="s">
        <v>114</v>
      </c>
      <c r="D65" s="15">
        <v>1850000</v>
      </c>
      <c r="E65" s="15"/>
      <c r="F65" s="15">
        <v>0</v>
      </c>
      <c r="G65" s="15">
        <v>0</v>
      </c>
      <c r="H65" s="15">
        <v>188666.67</v>
      </c>
      <c r="I65" s="15">
        <v>1661099.25</v>
      </c>
      <c r="J65" s="16">
        <f t="shared" si="2"/>
        <v>234.0800000000745</v>
      </c>
    </row>
    <row r="66" spans="1:10" ht="11.25">
      <c r="A66" s="24" t="s">
        <v>111</v>
      </c>
      <c r="B66" s="25" t="s">
        <v>15</v>
      </c>
      <c r="C66" s="26" t="s">
        <v>76</v>
      </c>
      <c r="D66" s="17">
        <v>7125</v>
      </c>
      <c r="E66" s="17"/>
      <c r="F66" s="17"/>
      <c r="G66" s="17">
        <v>712.5</v>
      </c>
      <c r="H66" s="17">
        <v>0</v>
      </c>
      <c r="I66" s="17">
        <v>0</v>
      </c>
      <c r="J66" s="39">
        <f t="shared" si="2"/>
        <v>6412.5</v>
      </c>
    </row>
    <row r="67" spans="1:10" ht="11.25">
      <c r="A67" s="24" t="s">
        <v>111</v>
      </c>
      <c r="B67" s="25" t="s">
        <v>25</v>
      </c>
      <c r="C67" s="26" t="s">
        <v>77</v>
      </c>
      <c r="D67" s="17">
        <v>33250</v>
      </c>
      <c r="E67" s="17"/>
      <c r="F67" s="17"/>
      <c r="G67" s="17">
        <v>3325</v>
      </c>
      <c r="H67" s="17">
        <v>0</v>
      </c>
      <c r="I67" s="17">
        <v>0</v>
      </c>
      <c r="J67" s="39">
        <f t="shared" si="2"/>
        <v>29925</v>
      </c>
    </row>
    <row r="68" spans="1:10" ht="11.25">
      <c r="A68" s="27" t="s">
        <v>111</v>
      </c>
      <c r="B68" s="28" t="s">
        <v>18</v>
      </c>
      <c r="C68" s="29" t="s">
        <v>65</v>
      </c>
      <c r="D68" s="15">
        <v>320720</v>
      </c>
      <c r="E68" s="15"/>
      <c r="F68" s="15"/>
      <c r="G68" s="15">
        <v>32072</v>
      </c>
      <c r="H68" s="15">
        <v>0</v>
      </c>
      <c r="I68" s="15">
        <v>11500</v>
      </c>
      <c r="J68" s="16">
        <f t="shared" si="2"/>
        <v>277148</v>
      </c>
    </row>
    <row r="69" spans="1:10" ht="11.25">
      <c r="A69" s="24" t="s">
        <v>111</v>
      </c>
      <c r="B69" s="33" t="s">
        <v>20</v>
      </c>
      <c r="C69" s="26" t="s">
        <v>112</v>
      </c>
      <c r="D69" s="17">
        <v>37535</v>
      </c>
      <c r="E69" s="17"/>
      <c r="F69" s="17"/>
      <c r="G69" s="17">
        <v>3753.5</v>
      </c>
      <c r="H69" s="17">
        <v>0</v>
      </c>
      <c r="I69" s="17">
        <v>0</v>
      </c>
      <c r="J69" s="39">
        <f t="shared" si="2"/>
        <v>33781.5</v>
      </c>
    </row>
    <row r="70" spans="1:10" ht="11.25">
      <c r="A70" s="24" t="s">
        <v>64</v>
      </c>
      <c r="B70" s="25" t="s">
        <v>15</v>
      </c>
      <c r="C70" s="26" t="s">
        <v>66</v>
      </c>
      <c r="D70" s="17">
        <v>90250</v>
      </c>
      <c r="E70" s="17"/>
      <c r="F70" s="17"/>
      <c r="G70" s="17">
        <v>9025</v>
      </c>
      <c r="H70" s="17">
        <v>0</v>
      </c>
      <c r="I70" s="17">
        <v>0</v>
      </c>
      <c r="J70" s="39">
        <f t="shared" si="2"/>
        <v>81225</v>
      </c>
    </row>
    <row r="71" spans="1:10" ht="11.25">
      <c r="A71" s="24" t="s">
        <v>64</v>
      </c>
      <c r="B71" s="25" t="s">
        <v>25</v>
      </c>
      <c r="C71" s="26" t="s">
        <v>67</v>
      </c>
      <c r="D71" s="17">
        <v>332500</v>
      </c>
      <c r="E71" s="17"/>
      <c r="F71" s="17">
        <v>228555</v>
      </c>
      <c r="G71" s="17">
        <v>55195</v>
      </c>
      <c r="H71" s="17">
        <v>0</v>
      </c>
      <c r="I71" s="17">
        <v>48139.46</v>
      </c>
      <c r="J71" s="39">
        <f t="shared" si="2"/>
        <v>610.5400000000009</v>
      </c>
    </row>
    <row r="72" spans="1:10" ht="11.25">
      <c r="A72" s="27" t="s">
        <v>64</v>
      </c>
      <c r="B72" s="28" t="s">
        <v>18</v>
      </c>
      <c r="C72" s="29" t="s">
        <v>68</v>
      </c>
      <c r="D72" s="15">
        <v>219450</v>
      </c>
      <c r="E72" s="15">
        <v>228555</v>
      </c>
      <c r="F72" s="15"/>
      <c r="G72" s="15">
        <v>0</v>
      </c>
      <c r="H72" s="15">
        <v>500</v>
      </c>
      <c r="I72" s="15">
        <v>434276.76</v>
      </c>
      <c r="J72" s="16">
        <f t="shared" si="2"/>
        <v>13228.23999999999</v>
      </c>
    </row>
    <row r="73" spans="1:10" ht="12" thickBot="1">
      <c r="A73" s="36" t="s">
        <v>64</v>
      </c>
      <c r="B73" s="37" t="s">
        <v>20</v>
      </c>
      <c r="C73" s="38" t="s">
        <v>78</v>
      </c>
      <c r="D73" s="17">
        <v>15200</v>
      </c>
      <c r="E73" s="17"/>
      <c r="F73" s="17"/>
      <c r="G73" s="17">
        <v>1520</v>
      </c>
      <c r="H73" s="17">
        <v>0</v>
      </c>
      <c r="I73" s="17">
        <v>0</v>
      </c>
      <c r="J73" s="39">
        <f t="shared" si="2"/>
        <v>13680</v>
      </c>
    </row>
    <row r="74" spans="1:10" ht="12" thickBot="1">
      <c r="A74" s="11"/>
      <c r="B74" s="19"/>
      <c r="C74" s="12" t="s">
        <v>8</v>
      </c>
      <c r="D74" s="13">
        <f aca="true" t="shared" si="3" ref="D74:I74">SUM(D5:D73)</f>
        <v>25429817</v>
      </c>
      <c r="E74" s="13">
        <f t="shared" si="3"/>
        <v>464804.83999999997</v>
      </c>
      <c r="F74" s="13">
        <f t="shared" si="3"/>
        <v>805804.84</v>
      </c>
      <c r="G74" s="13">
        <f t="shared" si="3"/>
        <v>984317.39</v>
      </c>
      <c r="H74" s="13">
        <f t="shared" si="3"/>
        <v>670957.05</v>
      </c>
      <c r="I74" s="13">
        <f t="shared" si="3"/>
        <v>10270773.290000001</v>
      </c>
      <c r="J74" s="40">
        <f>SUM(J7:J73)</f>
        <v>13162769.270000001</v>
      </c>
    </row>
    <row r="75" spans="3:10" ht="12.75">
      <c r="C75" s="5"/>
      <c r="J75"/>
    </row>
    <row r="76" ht="12.75">
      <c r="J76"/>
    </row>
    <row r="77" ht="12.75">
      <c r="J77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2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77"/>
  <sheetViews>
    <sheetView zoomScaleSheetLayoutView="100" zoomScalePageLayoutView="0" workbookViewId="0" topLeftCell="A2">
      <pane xSplit="2" ySplit="5" topLeftCell="D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F16" sqref="F16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147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20.85</v>
      </c>
      <c r="J7" s="16">
        <f aca="true" t="shared" si="0" ref="J7:J38">D7+E7-F7-G7-H7-I7</f>
        <v>2482.05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6260.5</v>
      </c>
      <c r="I8" s="17">
        <v>70689.5</v>
      </c>
      <c r="J8" s="39">
        <f t="shared" si="0"/>
        <v>0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0</v>
      </c>
      <c r="I9" s="15">
        <v>29260.16</v>
      </c>
      <c r="J9" s="16">
        <f t="shared" si="0"/>
        <v>8701.84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482.6</v>
      </c>
      <c r="I10" s="17">
        <v>14137.9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7450</v>
      </c>
      <c r="J15" s="39">
        <f t="shared" si="0"/>
        <v>41590.770000000004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16200</v>
      </c>
      <c r="J16" s="16">
        <f t="shared" si="0"/>
        <v>18000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790</v>
      </c>
      <c r="J17" s="39">
        <f t="shared" si="0"/>
        <v>7760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62610.82</v>
      </c>
      <c r="J19" s="16">
        <f t="shared" si="0"/>
        <v>282089.18</v>
      </c>
    </row>
    <row r="20" spans="1:10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>
        <v>42881.99</v>
      </c>
      <c r="G20" s="18">
        <v>0</v>
      </c>
      <c r="H20" s="18">
        <v>0</v>
      </c>
      <c r="I20" s="18">
        <v>0</v>
      </c>
      <c r="J20" s="39">
        <f t="shared" si="0"/>
        <v>0.010000000002037268</v>
      </c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>
        <v>171526</v>
      </c>
      <c r="G21" s="15">
        <v>0</v>
      </c>
      <c r="H21" s="15">
        <v>0</v>
      </c>
      <c r="I21" s="15">
        <v>0</v>
      </c>
      <c r="J21" s="16">
        <f t="shared" si="0"/>
        <v>0</v>
      </c>
    </row>
    <row r="22" spans="1:11" ht="11.25">
      <c r="A22" s="30" t="s">
        <v>80</v>
      </c>
      <c r="B22" s="31" t="s">
        <v>133</v>
      </c>
      <c r="C22" s="14" t="s">
        <v>136</v>
      </c>
      <c r="D22" s="18">
        <v>0</v>
      </c>
      <c r="E22" s="18">
        <v>42881.99</v>
      </c>
      <c r="F22" s="18"/>
      <c r="G22" s="18">
        <v>0</v>
      </c>
      <c r="H22" s="18">
        <v>0</v>
      </c>
      <c r="I22" s="18">
        <v>0</v>
      </c>
      <c r="J22" s="39">
        <f t="shared" si="0"/>
        <v>42881.99</v>
      </c>
      <c r="K22" s="10"/>
    </row>
    <row r="23" spans="1:10" ht="11.25">
      <c r="A23" s="27" t="s">
        <v>80</v>
      </c>
      <c r="B23" s="28" t="s">
        <v>132</v>
      </c>
      <c r="C23" s="29" t="s">
        <v>134</v>
      </c>
      <c r="D23" s="15">
        <v>0</v>
      </c>
      <c r="E23" s="15">
        <v>171526</v>
      </c>
      <c r="F23" s="15"/>
      <c r="G23" s="15">
        <v>0</v>
      </c>
      <c r="H23" s="15">
        <v>0</v>
      </c>
      <c r="I23" s="15">
        <v>0</v>
      </c>
      <c r="J23" s="16">
        <f t="shared" si="0"/>
        <v>171526</v>
      </c>
    </row>
    <row r="24" spans="1:10" ht="11.25">
      <c r="A24" s="30" t="s">
        <v>83</v>
      </c>
      <c r="B24" s="31" t="s">
        <v>15</v>
      </c>
      <c r="C24" s="14" t="s">
        <v>135</v>
      </c>
      <c r="D24" s="18">
        <v>28588</v>
      </c>
      <c r="E24" s="18"/>
      <c r="F24" s="18"/>
      <c r="G24" s="18">
        <v>28587.99</v>
      </c>
      <c r="H24" s="18">
        <v>0</v>
      </c>
      <c r="I24" s="18">
        <v>0</v>
      </c>
      <c r="J24" s="39">
        <f t="shared" si="0"/>
        <v>0.00999999999839929</v>
      </c>
    </row>
    <row r="25" spans="1:10" ht="11.25">
      <c r="A25" s="27" t="s">
        <v>83</v>
      </c>
      <c r="B25" s="28" t="s">
        <v>18</v>
      </c>
      <c r="C25" s="29" t="s">
        <v>85</v>
      </c>
      <c r="D25" s="15">
        <v>114351</v>
      </c>
      <c r="E25" s="15"/>
      <c r="F25" s="15"/>
      <c r="G25" s="15">
        <v>114351</v>
      </c>
      <c r="H25" s="15">
        <v>0</v>
      </c>
      <c r="I25" s="15">
        <v>0</v>
      </c>
      <c r="J25" s="16">
        <f t="shared" si="0"/>
        <v>0</v>
      </c>
    </row>
    <row r="26" spans="1:10" ht="11.25">
      <c r="A26" s="27" t="s">
        <v>107</v>
      </c>
      <c r="B26" s="28" t="s">
        <v>15</v>
      </c>
      <c r="C26" s="29" t="s">
        <v>26</v>
      </c>
      <c r="D26" s="15">
        <v>28500</v>
      </c>
      <c r="E26" s="15"/>
      <c r="F26" s="15"/>
      <c r="G26" s="15">
        <v>2850</v>
      </c>
      <c r="H26" s="15">
        <v>0</v>
      </c>
      <c r="I26" s="15">
        <v>0</v>
      </c>
      <c r="J26" s="16">
        <f t="shared" si="0"/>
        <v>25650</v>
      </c>
    </row>
    <row r="27" spans="1:10" ht="11.25">
      <c r="A27" s="27" t="s">
        <v>107</v>
      </c>
      <c r="B27" s="28" t="s">
        <v>17</v>
      </c>
      <c r="C27" s="29" t="s">
        <v>27</v>
      </c>
      <c r="D27" s="15">
        <v>95000</v>
      </c>
      <c r="E27" s="15"/>
      <c r="F27" s="15"/>
      <c r="G27" s="15">
        <v>9500</v>
      </c>
      <c r="H27" s="15">
        <v>0</v>
      </c>
      <c r="I27" s="15">
        <v>1860</v>
      </c>
      <c r="J27" s="16">
        <f t="shared" si="0"/>
        <v>83640</v>
      </c>
    </row>
    <row r="28" spans="1:10" ht="11.25">
      <c r="A28" s="24" t="s">
        <v>107</v>
      </c>
      <c r="B28" s="25" t="s">
        <v>25</v>
      </c>
      <c r="C28" s="26" t="s">
        <v>31</v>
      </c>
      <c r="D28" s="17">
        <v>380000</v>
      </c>
      <c r="E28" s="17"/>
      <c r="F28" s="17">
        <v>150000</v>
      </c>
      <c r="G28" s="17">
        <v>38000</v>
      </c>
      <c r="H28" s="17">
        <v>0</v>
      </c>
      <c r="I28" s="17">
        <v>0</v>
      </c>
      <c r="J28" s="39">
        <f t="shared" si="0"/>
        <v>192000</v>
      </c>
    </row>
    <row r="29" spans="1:10" ht="11.25">
      <c r="A29" s="27" t="s">
        <v>107</v>
      </c>
      <c r="B29" s="28" t="s">
        <v>18</v>
      </c>
      <c r="C29" s="29" t="s">
        <v>28</v>
      </c>
      <c r="D29" s="15">
        <v>285000</v>
      </c>
      <c r="E29" s="15"/>
      <c r="F29" s="15"/>
      <c r="G29" s="15">
        <v>28500</v>
      </c>
      <c r="H29" s="15">
        <v>8715.74</v>
      </c>
      <c r="I29" s="15">
        <v>247784.26</v>
      </c>
      <c r="J29" s="16">
        <f t="shared" si="0"/>
        <v>0</v>
      </c>
    </row>
    <row r="30" spans="1:10" ht="11.25">
      <c r="A30" s="24" t="s">
        <v>107</v>
      </c>
      <c r="B30" s="25" t="s">
        <v>19</v>
      </c>
      <c r="C30" s="26" t="s">
        <v>29</v>
      </c>
      <c r="D30" s="17">
        <v>38760</v>
      </c>
      <c r="E30" s="17"/>
      <c r="F30" s="17"/>
      <c r="G30" s="17">
        <v>3876</v>
      </c>
      <c r="H30" s="17">
        <v>0</v>
      </c>
      <c r="I30" s="17">
        <v>372</v>
      </c>
      <c r="J30" s="39">
        <f t="shared" si="0"/>
        <v>34512</v>
      </c>
    </row>
    <row r="31" spans="1:10" ht="11.25">
      <c r="A31" s="27" t="s">
        <v>107</v>
      </c>
      <c r="B31" s="28" t="s">
        <v>20</v>
      </c>
      <c r="C31" s="29" t="s">
        <v>30</v>
      </c>
      <c r="D31" s="15">
        <v>28500</v>
      </c>
      <c r="E31" s="15"/>
      <c r="F31" s="15"/>
      <c r="G31" s="15">
        <v>2850</v>
      </c>
      <c r="H31" s="15">
        <v>0</v>
      </c>
      <c r="I31" s="15">
        <v>0</v>
      </c>
      <c r="J31" s="16">
        <f t="shared" si="0"/>
        <v>25650</v>
      </c>
    </row>
    <row r="32" spans="1:10" ht="11.25">
      <c r="A32" s="27" t="s">
        <v>110</v>
      </c>
      <c r="B32" s="28" t="s">
        <v>25</v>
      </c>
      <c r="C32" s="29" t="s">
        <v>57</v>
      </c>
      <c r="D32" s="15">
        <v>9500</v>
      </c>
      <c r="E32" s="15"/>
      <c r="F32" s="15"/>
      <c r="G32" s="15">
        <v>950</v>
      </c>
      <c r="H32" s="15">
        <v>0</v>
      </c>
      <c r="I32" s="15">
        <v>0</v>
      </c>
      <c r="J32" s="16">
        <f t="shared" si="0"/>
        <v>8550</v>
      </c>
    </row>
    <row r="33" spans="1:10" ht="11.25">
      <c r="A33" s="24" t="s">
        <v>110</v>
      </c>
      <c r="B33" s="25" t="s">
        <v>18</v>
      </c>
      <c r="C33" s="26" t="s">
        <v>58</v>
      </c>
      <c r="D33" s="17">
        <v>76000</v>
      </c>
      <c r="E33" s="17"/>
      <c r="F33" s="17"/>
      <c r="G33" s="17">
        <v>7600</v>
      </c>
      <c r="H33" s="17">
        <v>0</v>
      </c>
      <c r="I33" s="17">
        <v>0</v>
      </c>
      <c r="J33" s="39">
        <f t="shared" si="0"/>
        <v>68400</v>
      </c>
    </row>
    <row r="34" spans="1:10" ht="11.25">
      <c r="A34" s="24" t="s">
        <v>32</v>
      </c>
      <c r="B34" s="25" t="s">
        <v>33</v>
      </c>
      <c r="C34" s="26" t="s">
        <v>37</v>
      </c>
      <c r="D34" s="17">
        <v>11330918</v>
      </c>
      <c r="E34" s="17"/>
      <c r="F34" s="17"/>
      <c r="G34" s="17">
        <v>0</v>
      </c>
      <c r="H34" s="17">
        <v>0</v>
      </c>
      <c r="I34" s="17">
        <v>4206902.05</v>
      </c>
      <c r="J34" s="39">
        <f t="shared" si="0"/>
        <v>7124015.95</v>
      </c>
    </row>
    <row r="35" spans="1:10" ht="11.25">
      <c r="A35" s="27" t="s">
        <v>32</v>
      </c>
      <c r="B35" s="28" t="s">
        <v>34</v>
      </c>
      <c r="C35" s="29" t="s">
        <v>38</v>
      </c>
      <c r="D35" s="15">
        <v>4750</v>
      </c>
      <c r="E35" s="15"/>
      <c r="F35" s="15">
        <v>0</v>
      </c>
      <c r="G35" s="15">
        <v>475</v>
      </c>
      <c r="H35" s="15">
        <v>0</v>
      </c>
      <c r="I35" s="15">
        <v>0</v>
      </c>
      <c r="J35" s="16">
        <f t="shared" si="0"/>
        <v>4275</v>
      </c>
    </row>
    <row r="36" spans="1:10" ht="11.25">
      <c r="A36" s="24" t="s">
        <v>32</v>
      </c>
      <c r="B36" s="25" t="s">
        <v>15</v>
      </c>
      <c r="C36" s="26" t="s">
        <v>39</v>
      </c>
      <c r="D36" s="17">
        <v>285000</v>
      </c>
      <c r="E36" s="17"/>
      <c r="F36" s="17">
        <v>0</v>
      </c>
      <c r="G36" s="17">
        <v>0</v>
      </c>
      <c r="H36" s="17">
        <v>0</v>
      </c>
      <c r="I36" s="17">
        <v>113870.07</v>
      </c>
      <c r="J36" s="39">
        <f t="shared" si="0"/>
        <v>171129.93</v>
      </c>
    </row>
    <row r="37" spans="1:10" ht="11.25">
      <c r="A37" s="27" t="s">
        <v>32</v>
      </c>
      <c r="B37" s="28" t="s">
        <v>24</v>
      </c>
      <c r="C37" s="29" t="s">
        <v>40</v>
      </c>
      <c r="D37" s="15">
        <v>9500</v>
      </c>
      <c r="E37" s="15"/>
      <c r="F37" s="15">
        <v>0</v>
      </c>
      <c r="G37" s="15">
        <v>950</v>
      </c>
      <c r="H37" s="15">
        <v>0</v>
      </c>
      <c r="I37" s="15">
        <v>2300</v>
      </c>
      <c r="J37" s="16">
        <f t="shared" si="0"/>
        <v>6250</v>
      </c>
    </row>
    <row r="38" spans="1:10" ht="11.25">
      <c r="A38" s="24" t="s">
        <v>32</v>
      </c>
      <c r="B38" s="25" t="s">
        <v>17</v>
      </c>
      <c r="C38" s="26" t="s">
        <v>41</v>
      </c>
      <c r="D38" s="17">
        <v>950</v>
      </c>
      <c r="E38" s="17"/>
      <c r="F38" s="17">
        <v>0</v>
      </c>
      <c r="G38" s="17">
        <v>95</v>
      </c>
      <c r="H38" s="17">
        <v>0</v>
      </c>
      <c r="I38" s="17">
        <v>0</v>
      </c>
      <c r="J38" s="39">
        <f t="shared" si="0"/>
        <v>855</v>
      </c>
    </row>
    <row r="39" spans="1:10" ht="11.25">
      <c r="A39" s="27" t="s">
        <v>32</v>
      </c>
      <c r="B39" s="28" t="s">
        <v>25</v>
      </c>
      <c r="C39" s="29" t="s">
        <v>42</v>
      </c>
      <c r="D39" s="15">
        <v>4749</v>
      </c>
      <c r="E39" s="15"/>
      <c r="F39" s="15">
        <v>0</v>
      </c>
      <c r="G39" s="15">
        <v>0</v>
      </c>
      <c r="H39" s="15">
        <v>0</v>
      </c>
      <c r="I39" s="15">
        <v>0</v>
      </c>
      <c r="J39" s="16">
        <f aca="true" t="shared" si="1" ref="J39:J59">D39+E39-F39-G39-H39-I39</f>
        <v>4749</v>
      </c>
    </row>
    <row r="40" spans="1:10" ht="11.25">
      <c r="A40" s="24" t="s">
        <v>32</v>
      </c>
      <c r="B40" s="25" t="s">
        <v>18</v>
      </c>
      <c r="C40" s="26" t="s">
        <v>43</v>
      </c>
      <c r="D40" s="17">
        <v>1425000</v>
      </c>
      <c r="E40" s="17"/>
      <c r="F40" s="17"/>
      <c r="G40" s="17">
        <v>0</v>
      </c>
      <c r="H40" s="17">
        <v>23384.95</v>
      </c>
      <c r="I40" s="17">
        <v>1391279.09</v>
      </c>
      <c r="J40" s="39">
        <f t="shared" si="1"/>
        <v>10335.959999999963</v>
      </c>
    </row>
    <row r="41" spans="1:10" ht="11.25">
      <c r="A41" s="27" t="s">
        <v>32</v>
      </c>
      <c r="B41" s="28" t="s">
        <v>35</v>
      </c>
      <c r="C41" s="29" t="s">
        <v>44</v>
      </c>
      <c r="D41" s="15">
        <v>1150949</v>
      </c>
      <c r="E41" s="15"/>
      <c r="F41" s="15"/>
      <c r="G41" s="15">
        <v>0</v>
      </c>
      <c r="H41" s="15">
        <v>0</v>
      </c>
      <c r="I41" s="15">
        <v>394997.17</v>
      </c>
      <c r="J41" s="16">
        <f t="shared" si="1"/>
        <v>755951.8300000001</v>
      </c>
    </row>
    <row r="42" spans="1:10" ht="11.25">
      <c r="A42" s="24" t="s">
        <v>32</v>
      </c>
      <c r="B42" s="25" t="s">
        <v>19</v>
      </c>
      <c r="C42" s="26" t="s">
        <v>45</v>
      </c>
      <c r="D42" s="17">
        <v>950</v>
      </c>
      <c r="E42" s="17"/>
      <c r="F42" s="17"/>
      <c r="G42" s="17">
        <v>95</v>
      </c>
      <c r="H42" s="17">
        <v>0</v>
      </c>
      <c r="I42" s="17">
        <v>855</v>
      </c>
      <c r="J42" s="39">
        <f t="shared" si="1"/>
        <v>0</v>
      </c>
    </row>
    <row r="43" spans="1:10" ht="11.25">
      <c r="A43" s="27" t="s">
        <v>32</v>
      </c>
      <c r="B43" s="28" t="s">
        <v>36</v>
      </c>
      <c r="C43" s="29" t="s">
        <v>46</v>
      </c>
      <c r="D43" s="15">
        <v>297127</v>
      </c>
      <c r="E43" s="15"/>
      <c r="F43" s="15"/>
      <c r="G43" s="15">
        <v>0</v>
      </c>
      <c r="H43" s="15">
        <v>0</v>
      </c>
      <c r="I43" s="15">
        <v>103687.8</v>
      </c>
      <c r="J43" s="16">
        <f t="shared" si="1"/>
        <v>193439.2</v>
      </c>
    </row>
    <row r="44" spans="1:10" ht="11.25">
      <c r="A44" s="24" t="s">
        <v>32</v>
      </c>
      <c r="B44" s="25" t="s">
        <v>20</v>
      </c>
      <c r="C44" s="26" t="s">
        <v>47</v>
      </c>
      <c r="D44" s="17">
        <v>47500</v>
      </c>
      <c r="E44" s="17"/>
      <c r="F44" s="17">
        <v>0</v>
      </c>
      <c r="G44" s="17">
        <v>4750</v>
      </c>
      <c r="H44" s="17">
        <v>0</v>
      </c>
      <c r="I44" s="17">
        <v>1580</v>
      </c>
      <c r="J44" s="39">
        <f t="shared" si="1"/>
        <v>41170</v>
      </c>
    </row>
    <row r="45" spans="1:10" ht="11.25">
      <c r="A45" s="27" t="s">
        <v>108</v>
      </c>
      <c r="B45" s="28" t="s">
        <v>15</v>
      </c>
      <c r="C45" s="29" t="s">
        <v>48</v>
      </c>
      <c r="D45" s="15">
        <v>47500</v>
      </c>
      <c r="E45" s="15"/>
      <c r="F45" s="15"/>
      <c r="G45" s="15">
        <v>4750</v>
      </c>
      <c r="H45" s="15">
        <v>19815.63</v>
      </c>
      <c r="I45" s="15">
        <v>22934.37</v>
      </c>
      <c r="J45" s="16">
        <f t="shared" si="1"/>
        <v>0</v>
      </c>
    </row>
    <row r="46" spans="1:10" ht="11.25">
      <c r="A46" s="24" t="s">
        <v>108</v>
      </c>
      <c r="B46" s="25" t="s">
        <v>18</v>
      </c>
      <c r="C46" s="26" t="s">
        <v>49</v>
      </c>
      <c r="D46" s="17">
        <v>2850</v>
      </c>
      <c r="E46" s="17"/>
      <c r="F46" s="17"/>
      <c r="G46" s="17">
        <v>285</v>
      </c>
      <c r="H46" s="17">
        <v>0</v>
      </c>
      <c r="I46" s="17">
        <v>0</v>
      </c>
      <c r="J46" s="39">
        <f t="shared" si="1"/>
        <v>2565</v>
      </c>
    </row>
    <row r="47" spans="1:10" ht="11.25">
      <c r="A47" s="27" t="s">
        <v>108</v>
      </c>
      <c r="B47" s="28" t="s">
        <v>20</v>
      </c>
      <c r="C47" s="29" t="s">
        <v>50</v>
      </c>
      <c r="D47" s="15">
        <v>19000</v>
      </c>
      <c r="E47" s="15"/>
      <c r="F47" s="15"/>
      <c r="G47" s="15">
        <v>1900</v>
      </c>
      <c r="H47" s="15">
        <v>0</v>
      </c>
      <c r="I47" s="15">
        <v>15513</v>
      </c>
      <c r="J47" s="16">
        <f t="shared" si="1"/>
        <v>1587</v>
      </c>
    </row>
    <row r="48" spans="1:10" ht="11.25">
      <c r="A48" s="27" t="s">
        <v>51</v>
      </c>
      <c r="B48" s="28" t="s">
        <v>74</v>
      </c>
      <c r="C48" s="29" t="s">
        <v>69</v>
      </c>
      <c r="D48" s="15">
        <v>50000</v>
      </c>
      <c r="E48" s="15"/>
      <c r="F48" s="15"/>
      <c r="G48" s="15">
        <v>10000</v>
      </c>
      <c r="H48" s="15">
        <v>0</v>
      </c>
      <c r="I48" s="15">
        <v>0</v>
      </c>
      <c r="J48" s="16">
        <f t="shared" si="1"/>
        <v>40000</v>
      </c>
    </row>
    <row r="49" spans="1:10" ht="11.25">
      <c r="A49" s="24" t="s">
        <v>51</v>
      </c>
      <c r="B49" s="25" t="s">
        <v>75</v>
      </c>
      <c r="C49" s="26" t="s">
        <v>53</v>
      </c>
      <c r="D49" s="17">
        <v>350000</v>
      </c>
      <c r="E49" s="17"/>
      <c r="F49" s="17"/>
      <c r="G49" s="17">
        <v>70000</v>
      </c>
      <c r="H49" s="17">
        <v>0</v>
      </c>
      <c r="I49" s="17">
        <v>235800</v>
      </c>
      <c r="J49" s="39">
        <f t="shared" si="1"/>
        <v>44200</v>
      </c>
    </row>
    <row r="50" spans="1:10" ht="11.25">
      <c r="A50" s="27" t="s">
        <v>51</v>
      </c>
      <c r="B50" s="28" t="s">
        <v>52</v>
      </c>
      <c r="C50" s="29" t="s">
        <v>54</v>
      </c>
      <c r="D50" s="15">
        <v>300000</v>
      </c>
      <c r="E50" s="15"/>
      <c r="F50" s="15"/>
      <c r="G50" s="15">
        <v>60000</v>
      </c>
      <c r="H50" s="15">
        <v>0</v>
      </c>
      <c r="I50" s="15">
        <v>0</v>
      </c>
      <c r="J50" s="16">
        <f t="shared" si="1"/>
        <v>240000</v>
      </c>
    </row>
    <row r="51" spans="1:10" ht="11.25">
      <c r="A51" s="24" t="s">
        <v>109</v>
      </c>
      <c r="B51" s="25" t="s">
        <v>75</v>
      </c>
      <c r="C51" s="26" t="s">
        <v>55</v>
      </c>
      <c r="D51" s="17">
        <v>52353</v>
      </c>
      <c r="E51" s="17"/>
      <c r="F51" s="17"/>
      <c r="G51" s="17">
        <v>10470.6</v>
      </c>
      <c r="H51" s="17">
        <v>0</v>
      </c>
      <c r="I51" s="17">
        <v>0</v>
      </c>
      <c r="J51" s="39">
        <f t="shared" si="1"/>
        <v>41882.4</v>
      </c>
    </row>
    <row r="52" spans="1:10" ht="11.25">
      <c r="A52" s="27" t="s">
        <v>109</v>
      </c>
      <c r="B52" s="28" t="s">
        <v>52</v>
      </c>
      <c r="C52" s="29" t="s">
        <v>56</v>
      </c>
      <c r="D52" s="15">
        <v>100000</v>
      </c>
      <c r="E52" s="15"/>
      <c r="F52" s="15">
        <v>21841.85</v>
      </c>
      <c r="G52" s="15">
        <v>20000</v>
      </c>
      <c r="H52" s="15">
        <v>0</v>
      </c>
      <c r="I52" s="15">
        <v>0</v>
      </c>
      <c r="J52" s="16">
        <f t="shared" si="1"/>
        <v>58158.149999999994</v>
      </c>
    </row>
    <row r="53" spans="1:10" ht="11.25">
      <c r="A53" s="27" t="s">
        <v>86</v>
      </c>
      <c r="B53" s="28" t="s">
        <v>75</v>
      </c>
      <c r="C53" s="29" t="s">
        <v>88</v>
      </c>
      <c r="D53" s="15">
        <v>50000</v>
      </c>
      <c r="E53" s="15"/>
      <c r="F53" s="15"/>
      <c r="G53" s="15">
        <v>10000</v>
      </c>
      <c r="H53" s="15">
        <v>0</v>
      </c>
      <c r="I53" s="15">
        <v>0</v>
      </c>
      <c r="J53" s="16">
        <f t="shared" si="1"/>
        <v>40000</v>
      </c>
    </row>
    <row r="54" spans="1:10" ht="11.25">
      <c r="A54" s="32" t="s">
        <v>145</v>
      </c>
      <c r="B54" s="25"/>
      <c r="C54" s="26" t="s">
        <v>89</v>
      </c>
      <c r="D54" s="17">
        <v>100000</v>
      </c>
      <c r="E54" s="17"/>
      <c r="F54" s="17"/>
      <c r="G54" s="17">
        <v>20000</v>
      </c>
      <c r="H54" s="17">
        <v>0</v>
      </c>
      <c r="I54" s="17">
        <v>0</v>
      </c>
      <c r="J54" s="39">
        <f t="shared" si="1"/>
        <v>80000</v>
      </c>
    </row>
    <row r="55" spans="1:10" ht="11.25">
      <c r="A55" s="27" t="s">
        <v>90</v>
      </c>
      <c r="B55" s="28" t="s">
        <v>18</v>
      </c>
      <c r="C55" s="29" t="s">
        <v>91</v>
      </c>
      <c r="D55" s="15">
        <v>943948</v>
      </c>
      <c r="E55" s="15"/>
      <c r="F55" s="15">
        <v>16180.5</v>
      </c>
      <c r="G55" s="15">
        <v>0</v>
      </c>
      <c r="H55" s="15">
        <v>95242</v>
      </c>
      <c r="I55" s="15">
        <v>260108</v>
      </c>
      <c r="J55" s="16">
        <f t="shared" si="1"/>
        <v>572417.5</v>
      </c>
    </row>
    <row r="56" spans="1:10" ht="11.25">
      <c r="A56" s="32" t="s">
        <v>90</v>
      </c>
      <c r="B56" s="33" t="s">
        <v>19</v>
      </c>
      <c r="C56" s="26" t="s">
        <v>93</v>
      </c>
      <c r="D56" s="17">
        <v>4750</v>
      </c>
      <c r="E56" s="17"/>
      <c r="F56" s="17">
        <v>0</v>
      </c>
      <c r="G56" s="17">
        <v>475</v>
      </c>
      <c r="H56" s="17">
        <v>0</v>
      </c>
      <c r="I56" s="17">
        <v>0</v>
      </c>
      <c r="J56" s="39">
        <f t="shared" si="1"/>
        <v>4275</v>
      </c>
    </row>
    <row r="57" spans="1:10" ht="11.25">
      <c r="A57" s="27" t="s">
        <v>59</v>
      </c>
      <c r="B57" s="28" t="s">
        <v>15</v>
      </c>
      <c r="C57" s="29" t="s">
        <v>60</v>
      </c>
      <c r="D57" s="15">
        <v>285000</v>
      </c>
      <c r="E57" s="15"/>
      <c r="F57" s="15">
        <v>0</v>
      </c>
      <c r="G57" s="15">
        <v>0</v>
      </c>
      <c r="H57" s="15">
        <v>46724.99</v>
      </c>
      <c r="I57" s="15">
        <v>95109.4</v>
      </c>
      <c r="J57" s="16">
        <f t="shared" si="1"/>
        <v>143165.61000000002</v>
      </c>
    </row>
    <row r="58" spans="1:10" ht="11.25">
      <c r="A58" s="24" t="s">
        <v>59</v>
      </c>
      <c r="B58" s="25" t="s">
        <v>18</v>
      </c>
      <c r="C58" s="26" t="s">
        <v>61</v>
      </c>
      <c r="D58" s="17">
        <v>1425000</v>
      </c>
      <c r="E58" s="17"/>
      <c r="F58" s="17">
        <v>0</v>
      </c>
      <c r="G58" s="17">
        <v>0</v>
      </c>
      <c r="H58" s="17">
        <v>0</v>
      </c>
      <c r="I58" s="17">
        <v>914439.91</v>
      </c>
      <c r="J58" s="39">
        <f t="shared" si="1"/>
        <v>510560.08999999997</v>
      </c>
    </row>
    <row r="59" spans="1:10" ht="11.25">
      <c r="A59" s="27" t="s">
        <v>59</v>
      </c>
      <c r="B59" s="28" t="s">
        <v>19</v>
      </c>
      <c r="C59" s="29" t="s">
        <v>62</v>
      </c>
      <c r="D59" s="15">
        <v>950</v>
      </c>
      <c r="E59" s="15"/>
      <c r="F59" s="15">
        <v>0</v>
      </c>
      <c r="G59" s="15">
        <v>95</v>
      </c>
      <c r="H59" s="15">
        <v>0</v>
      </c>
      <c r="I59" s="15">
        <v>0</v>
      </c>
      <c r="J59" s="16">
        <f t="shared" si="1"/>
        <v>855</v>
      </c>
    </row>
    <row r="60" spans="1:10" ht="11.25">
      <c r="A60" s="27" t="s">
        <v>59</v>
      </c>
      <c r="B60" s="28" t="s">
        <v>141</v>
      </c>
      <c r="C60" s="29" t="s">
        <v>140</v>
      </c>
      <c r="D60" s="15">
        <v>0</v>
      </c>
      <c r="E60" s="15">
        <v>21841.85</v>
      </c>
      <c r="F60" s="15"/>
      <c r="G60" s="15">
        <v>0</v>
      </c>
      <c r="H60" s="15">
        <v>19635</v>
      </c>
      <c r="I60" s="15">
        <v>2172.66</v>
      </c>
      <c r="J60" s="16">
        <f>SUM(D60+E60-F60-G60-H60-I60)</f>
        <v>34.18999999999869</v>
      </c>
    </row>
    <row r="61" spans="1:10" ht="11.25">
      <c r="A61" s="24" t="s">
        <v>59</v>
      </c>
      <c r="B61" s="25" t="s">
        <v>20</v>
      </c>
      <c r="C61" s="26" t="s">
        <v>63</v>
      </c>
      <c r="D61" s="17">
        <v>47500</v>
      </c>
      <c r="E61" s="17"/>
      <c r="F61" s="17">
        <v>0</v>
      </c>
      <c r="G61" s="17">
        <v>4750</v>
      </c>
      <c r="H61" s="17">
        <v>0</v>
      </c>
      <c r="I61" s="17">
        <v>0</v>
      </c>
      <c r="J61" s="39">
        <f aca="true" t="shared" si="2" ref="J61:J73">D61+E61-F61-G61-H61-I61</f>
        <v>42750</v>
      </c>
    </row>
    <row r="62" spans="1:10" ht="11.25">
      <c r="A62" s="27" t="s">
        <v>94</v>
      </c>
      <c r="B62" s="28" t="s">
        <v>18</v>
      </c>
      <c r="C62" s="29" t="s">
        <v>95</v>
      </c>
      <c r="D62" s="15">
        <v>1425000</v>
      </c>
      <c r="E62" s="15"/>
      <c r="F62" s="15">
        <v>0</v>
      </c>
      <c r="G62" s="15">
        <v>0</v>
      </c>
      <c r="H62" s="15">
        <v>335733</v>
      </c>
      <c r="I62" s="15">
        <v>744864.03</v>
      </c>
      <c r="J62" s="16">
        <f t="shared" si="2"/>
        <v>344402.97</v>
      </c>
    </row>
    <row r="63" spans="1:10" ht="11.25">
      <c r="A63" s="32" t="s">
        <v>96</v>
      </c>
      <c r="B63" s="33" t="s">
        <v>75</v>
      </c>
      <c r="C63" s="26" t="s">
        <v>98</v>
      </c>
      <c r="D63" s="17">
        <v>61652</v>
      </c>
      <c r="E63" s="17"/>
      <c r="F63" s="17"/>
      <c r="G63" s="17">
        <v>12330.4</v>
      </c>
      <c r="H63" s="17">
        <v>0</v>
      </c>
      <c r="I63" s="17">
        <v>0</v>
      </c>
      <c r="J63" s="39">
        <f t="shared" si="2"/>
        <v>49321.6</v>
      </c>
    </row>
    <row r="64" spans="1:10" ht="11.25">
      <c r="A64" s="34" t="s">
        <v>96</v>
      </c>
      <c r="B64" s="35" t="s">
        <v>52</v>
      </c>
      <c r="C64" s="29" t="s">
        <v>100</v>
      </c>
      <c r="D64" s="15">
        <v>700000</v>
      </c>
      <c r="E64" s="15"/>
      <c r="F64" s="15">
        <v>341000</v>
      </c>
      <c r="G64" s="15">
        <v>340000</v>
      </c>
      <c r="H64" s="15">
        <v>0</v>
      </c>
      <c r="I64" s="15">
        <v>0</v>
      </c>
      <c r="J64" s="16">
        <f t="shared" si="2"/>
        <v>19000</v>
      </c>
    </row>
    <row r="65" spans="1:10" ht="11.25">
      <c r="A65" s="41" t="s">
        <v>144</v>
      </c>
      <c r="B65" s="35"/>
      <c r="C65" s="29" t="s">
        <v>114</v>
      </c>
      <c r="D65" s="15">
        <v>1850000</v>
      </c>
      <c r="E65" s="15"/>
      <c r="F65" s="15">
        <v>0</v>
      </c>
      <c r="G65" s="15">
        <v>0</v>
      </c>
      <c r="H65" s="15">
        <v>188666.67</v>
      </c>
      <c r="I65" s="15">
        <v>1661099.25</v>
      </c>
      <c r="J65" s="16">
        <f t="shared" si="2"/>
        <v>234.0800000000745</v>
      </c>
    </row>
    <row r="66" spans="1:10" ht="11.25">
      <c r="A66" s="24" t="s">
        <v>111</v>
      </c>
      <c r="B66" s="25" t="s">
        <v>15</v>
      </c>
      <c r="C66" s="26" t="s">
        <v>76</v>
      </c>
      <c r="D66" s="17">
        <v>7125</v>
      </c>
      <c r="E66" s="17"/>
      <c r="F66" s="17"/>
      <c r="G66" s="17">
        <v>712.5</v>
      </c>
      <c r="H66" s="17">
        <v>0</v>
      </c>
      <c r="I66" s="17">
        <v>0</v>
      </c>
      <c r="J66" s="39">
        <f t="shared" si="2"/>
        <v>6412.5</v>
      </c>
    </row>
    <row r="67" spans="1:10" ht="11.25">
      <c r="A67" s="24" t="s">
        <v>111</v>
      </c>
      <c r="B67" s="25" t="s">
        <v>25</v>
      </c>
      <c r="C67" s="26" t="s">
        <v>77</v>
      </c>
      <c r="D67" s="17">
        <v>33250</v>
      </c>
      <c r="E67" s="17"/>
      <c r="F67" s="17"/>
      <c r="G67" s="17">
        <v>3325</v>
      </c>
      <c r="H67" s="17">
        <v>0</v>
      </c>
      <c r="I67" s="17">
        <v>0</v>
      </c>
      <c r="J67" s="39">
        <f t="shared" si="2"/>
        <v>29925</v>
      </c>
    </row>
    <row r="68" spans="1:10" ht="11.25">
      <c r="A68" s="27" t="s">
        <v>111</v>
      </c>
      <c r="B68" s="28" t="s">
        <v>18</v>
      </c>
      <c r="C68" s="29" t="s">
        <v>65</v>
      </c>
      <c r="D68" s="15">
        <v>320720</v>
      </c>
      <c r="E68" s="15"/>
      <c r="F68" s="15"/>
      <c r="G68" s="15">
        <v>32072</v>
      </c>
      <c r="H68" s="15">
        <v>2583.99</v>
      </c>
      <c r="I68" s="15">
        <v>11500</v>
      </c>
      <c r="J68" s="16">
        <f t="shared" si="2"/>
        <v>274564.01</v>
      </c>
    </row>
    <row r="69" spans="1:10" ht="11.25">
      <c r="A69" s="24" t="s">
        <v>111</v>
      </c>
      <c r="B69" s="33" t="s">
        <v>20</v>
      </c>
      <c r="C69" s="26" t="s">
        <v>112</v>
      </c>
      <c r="D69" s="17">
        <v>37535</v>
      </c>
      <c r="E69" s="17"/>
      <c r="F69" s="17"/>
      <c r="G69" s="17">
        <v>3753.5</v>
      </c>
      <c r="H69" s="17">
        <v>0</v>
      </c>
      <c r="I69" s="17">
        <v>0</v>
      </c>
      <c r="J69" s="39">
        <f t="shared" si="2"/>
        <v>33781.5</v>
      </c>
    </row>
    <row r="70" spans="1:10" ht="11.25">
      <c r="A70" s="24" t="s">
        <v>64</v>
      </c>
      <c r="B70" s="25" t="s">
        <v>15</v>
      </c>
      <c r="C70" s="26" t="s">
        <v>66</v>
      </c>
      <c r="D70" s="17">
        <v>90250</v>
      </c>
      <c r="E70" s="17"/>
      <c r="F70" s="17"/>
      <c r="G70" s="17">
        <v>9025</v>
      </c>
      <c r="H70" s="17">
        <v>0</v>
      </c>
      <c r="I70" s="17">
        <v>0</v>
      </c>
      <c r="J70" s="39">
        <f t="shared" si="2"/>
        <v>81225</v>
      </c>
    </row>
    <row r="71" spans="1:10" ht="11.25">
      <c r="A71" s="24" t="s">
        <v>64</v>
      </c>
      <c r="B71" s="25" t="s">
        <v>25</v>
      </c>
      <c r="C71" s="26" t="s">
        <v>67</v>
      </c>
      <c r="D71" s="17">
        <v>332500</v>
      </c>
      <c r="E71" s="17"/>
      <c r="F71" s="17">
        <v>228555</v>
      </c>
      <c r="G71" s="17">
        <v>55195</v>
      </c>
      <c r="H71" s="17">
        <v>0</v>
      </c>
      <c r="I71" s="17">
        <v>48139.46</v>
      </c>
      <c r="J71" s="39">
        <f t="shared" si="2"/>
        <v>610.5400000000009</v>
      </c>
    </row>
    <row r="72" spans="1:10" ht="11.25">
      <c r="A72" s="27" t="s">
        <v>64</v>
      </c>
      <c r="B72" s="28" t="s">
        <v>18</v>
      </c>
      <c r="C72" s="29" t="s">
        <v>68</v>
      </c>
      <c r="D72" s="15">
        <v>219450</v>
      </c>
      <c r="E72" s="15">
        <v>228555</v>
      </c>
      <c r="F72" s="15"/>
      <c r="G72" s="15">
        <v>0</v>
      </c>
      <c r="H72" s="15">
        <v>5667.98</v>
      </c>
      <c r="I72" s="15">
        <v>434276.76</v>
      </c>
      <c r="J72" s="16">
        <f t="shared" si="2"/>
        <v>8060.260000000009</v>
      </c>
    </row>
    <row r="73" spans="1:10" ht="12" thickBot="1">
      <c r="A73" s="36" t="s">
        <v>64</v>
      </c>
      <c r="B73" s="37" t="s">
        <v>20</v>
      </c>
      <c r="C73" s="38" t="s">
        <v>78</v>
      </c>
      <c r="D73" s="17">
        <v>15200</v>
      </c>
      <c r="E73" s="17"/>
      <c r="F73" s="17"/>
      <c r="G73" s="17">
        <v>1520</v>
      </c>
      <c r="H73" s="17">
        <v>0</v>
      </c>
      <c r="I73" s="17">
        <v>0</v>
      </c>
      <c r="J73" s="39">
        <f t="shared" si="2"/>
        <v>13680</v>
      </c>
    </row>
    <row r="74" spans="1:10" ht="12" thickBot="1">
      <c r="A74" s="11"/>
      <c r="B74" s="19"/>
      <c r="C74" s="12" t="s">
        <v>8</v>
      </c>
      <c r="D74" s="13">
        <f aca="true" t="shared" si="3" ref="D74:I74">SUM(D5:D73)</f>
        <v>25429817</v>
      </c>
      <c r="E74" s="13">
        <f t="shared" si="3"/>
        <v>464804.83999999997</v>
      </c>
      <c r="F74" s="13">
        <f t="shared" si="3"/>
        <v>971985.34</v>
      </c>
      <c r="G74" s="13">
        <f t="shared" si="3"/>
        <v>984317.39</v>
      </c>
      <c r="H74" s="13">
        <f t="shared" si="3"/>
        <v>762354.28</v>
      </c>
      <c r="I74" s="13">
        <f t="shared" si="3"/>
        <v>11113311.510000002</v>
      </c>
      <c r="J74" s="40">
        <f>SUM(J7:J73)</f>
        <v>12062653.319999997</v>
      </c>
    </row>
    <row r="75" spans="3:10" ht="12.75">
      <c r="C75" s="5"/>
      <c r="J75"/>
    </row>
    <row r="76" ht="12.75">
      <c r="J76"/>
    </row>
    <row r="77" ht="12.75">
      <c r="J77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2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K78"/>
  <sheetViews>
    <sheetView zoomScaleSheetLayoutView="100" zoomScalePageLayoutView="0" workbookViewId="0" topLeftCell="A2">
      <pane xSplit="2" ySplit="5" topLeftCell="C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62" sqref="C62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1" width="9.28125" style="4" customWidth="1"/>
    <col min="12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148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20.85</v>
      </c>
      <c r="J7" s="16">
        <f aca="true" t="shared" si="0" ref="J7:J39">D7+E7-F7-G7-H7-I7</f>
        <v>2482.05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0</v>
      </c>
      <c r="H8" s="17">
        <v>6260.5</v>
      </c>
      <c r="I8" s="17">
        <v>70689.5</v>
      </c>
      <c r="J8" s="39">
        <f t="shared" si="0"/>
        <v>8550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0</v>
      </c>
      <c r="I9" s="15">
        <v>29260.16</v>
      </c>
      <c r="J9" s="16">
        <f t="shared" si="0"/>
        <v>8701.84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>
        <v>1275.5</v>
      </c>
      <c r="F10" s="17"/>
      <c r="G10" s="17">
        <v>0</v>
      </c>
      <c r="H10" s="17">
        <v>482.6</v>
      </c>
      <c r="I10" s="17">
        <v>14137.9</v>
      </c>
      <c r="J10" s="39">
        <f t="shared" si="0"/>
        <v>2900.000000000002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7450</v>
      </c>
      <c r="J15" s="39">
        <f t="shared" si="0"/>
        <v>41590.770000000004</v>
      </c>
    </row>
    <row r="16" spans="1:10" ht="11.25">
      <c r="A16" s="24" t="s">
        <v>21</v>
      </c>
      <c r="B16" s="25" t="s">
        <v>19</v>
      </c>
      <c r="C16" s="14" t="s">
        <v>149</v>
      </c>
      <c r="D16" s="18">
        <v>0</v>
      </c>
      <c r="E16" s="18">
        <v>1000</v>
      </c>
      <c r="F16" s="18"/>
      <c r="G16" s="18">
        <v>0</v>
      </c>
      <c r="H16" s="18">
        <v>0</v>
      </c>
      <c r="I16" s="18">
        <v>0</v>
      </c>
      <c r="J16" s="39">
        <f>SUM(D16+E16-F16-G16-H16-I16)</f>
        <v>1000</v>
      </c>
    </row>
    <row r="17" spans="1:10" ht="11.25">
      <c r="A17" s="27" t="s">
        <v>21</v>
      </c>
      <c r="B17" s="28" t="s">
        <v>101</v>
      </c>
      <c r="C17" s="29" t="s">
        <v>102</v>
      </c>
      <c r="D17" s="15">
        <v>38000</v>
      </c>
      <c r="E17" s="15"/>
      <c r="F17" s="15"/>
      <c r="G17" s="15">
        <v>3800</v>
      </c>
      <c r="H17" s="15">
        <v>0</v>
      </c>
      <c r="I17" s="15">
        <v>16200</v>
      </c>
      <c r="J17" s="16">
        <f t="shared" si="0"/>
        <v>18000</v>
      </c>
    </row>
    <row r="18" spans="1:11" ht="11.25">
      <c r="A18" s="24" t="s">
        <v>21</v>
      </c>
      <c r="B18" s="25" t="s">
        <v>72</v>
      </c>
      <c r="C18" s="26" t="s">
        <v>73</v>
      </c>
      <c r="D18" s="17">
        <v>9500</v>
      </c>
      <c r="E18" s="17"/>
      <c r="F18" s="17"/>
      <c r="G18" s="17">
        <v>950</v>
      </c>
      <c r="H18" s="17">
        <v>0</v>
      </c>
      <c r="I18" s="17">
        <v>790</v>
      </c>
      <c r="J18" s="39">
        <f t="shared" si="0"/>
        <v>7760</v>
      </c>
      <c r="K18" s="9"/>
    </row>
    <row r="19" spans="1:10" ht="11.25">
      <c r="A19" s="32" t="s">
        <v>79</v>
      </c>
      <c r="B19" s="25" t="s">
        <v>15</v>
      </c>
      <c r="C19" s="26" t="s">
        <v>104</v>
      </c>
      <c r="D19" s="17">
        <v>42490</v>
      </c>
      <c r="E19" s="17"/>
      <c r="F19" s="17"/>
      <c r="G19" s="17">
        <v>4249</v>
      </c>
      <c r="H19" s="17">
        <v>0</v>
      </c>
      <c r="I19" s="17">
        <v>0</v>
      </c>
      <c r="J19" s="39">
        <f t="shared" si="0"/>
        <v>38241</v>
      </c>
    </row>
    <row r="20" spans="1:10" ht="11.25">
      <c r="A20" s="27" t="s">
        <v>79</v>
      </c>
      <c r="B20" s="28" t="s">
        <v>18</v>
      </c>
      <c r="C20" s="29" t="s">
        <v>105</v>
      </c>
      <c r="D20" s="15">
        <v>383000</v>
      </c>
      <c r="E20" s="15"/>
      <c r="F20" s="15"/>
      <c r="G20" s="15">
        <v>38300</v>
      </c>
      <c r="H20" s="15">
        <v>0</v>
      </c>
      <c r="I20" s="15">
        <v>62610.82</v>
      </c>
      <c r="J20" s="16">
        <f t="shared" si="0"/>
        <v>282089.18</v>
      </c>
    </row>
    <row r="21" spans="1:10" ht="11.25">
      <c r="A21" s="30" t="s">
        <v>80</v>
      </c>
      <c r="B21" s="31" t="s">
        <v>15</v>
      </c>
      <c r="C21" s="14" t="s">
        <v>81</v>
      </c>
      <c r="D21" s="18">
        <v>42882</v>
      </c>
      <c r="E21" s="18"/>
      <c r="F21" s="18">
        <v>42881.99</v>
      </c>
      <c r="G21" s="18">
        <v>0</v>
      </c>
      <c r="H21" s="18">
        <v>0</v>
      </c>
      <c r="I21" s="18">
        <v>0</v>
      </c>
      <c r="J21" s="39">
        <f t="shared" si="0"/>
        <v>0.010000000002037268</v>
      </c>
    </row>
    <row r="22" spans="1:10" ht="11.25">
      <c r="A22" s="27" t="s">
        <v>80</v>
      </c>
      <c r="B22" s="28" t="s">
        <v>18</v>
      </c>
      <c r="C22" s="29" t="s">
        <v>82</v>
      </c>
      <c r="D22" s="15">
        <v>171526</v>
      </c>
      <c r="E22" s="15"/>
      <c r="F22" s="15">
        <v>171526</v>
      </c>
      <c r="G22" s="15">
        <v>0</v>
      </c>
      <c r="H22" s="15">
        <v>0</v>
      </c>
      <c r="I22" s="15">
        <v>0</v>
      </c>
      <c r="J22" s="16">
        <f t="shared" si="0"/>
        <v>0</v>
      </c>
    </row>
    <row r="23" spans="1:11" ht="11.25">
      <c r="A23" s="30" t="s">
        <v>80</v>
      </c>
      <c r="B23" s="31" t="s">
        <v>133</v>
      </c>
      <c r="C23" s="14" t="s">
        <v>136</v>
      </c>
      <c r="D23" s="18">
        <v>0</v>
      </c>
      <c r="E23" s="18">
        <v>42881.99</v>
      </c>
      <c r="F23" s="18"/>
      <c r="G23" s="18">
        <v>0</v>
      </c>
      <c r="H23" s="18">
        <v>0</v>
      </c>
      <c r="I23" s="18">
        <v>0</v>
      </c>
      <c r="J23" s="39">
        <f t="shared" si="0"/>
        <v>42881.99</v>
      </c>
      <c r="K23" s="10"/>
    </row>
    <row r="24" spans="1:10" ht="11.25">
      <c r="A24" s="27" t="s">
        <v>80</v>
      </c>
      <c r="B24" s="28" t="s">
        <v>132</v>
      </c>
      <c r="C24" s="29" t="s">
        <v>134</v>
      </c>
      <c r="D24" s="15">
        <v>0</v>
      </c>
      <c r="E24" s="15">
        <v>171526</v>
      </c>
      <c r="F24" s="15"/>
      <c r="G24" s="15">
        <v>0</v>
      </c>
      <c r="H24" s="15">
        <v>0</v>
      </c>
      <c r="I24" s="15">
        <v>0</v>
      </c>
      <c r="J24" s="16">
        <f t="shared" si="0"/>
        <v>171526</v>
      </c>
    </row>
    <row r="25" spans="1:10" ht="11.25">
      <c r="A25" s="30" t="s">
        <v>83</v>
      </c>
      <c r="B25" s="31" t="s">
        <v>15</v>
      </c>
      <c r="C25" s="14" t="s">
        <v>135</v>
      </c>
      <c r="D25" s="18">
        <v>28588</v>
      </c>
      <c r="E25" s="18"/>
      <c r="F25" s="18"/>
      <c r="G25" s="18">
        <v>28587.99</v>
      </c>
      <c r="H25" s="18">
        <v>0</v>
      </c>
      <c r="I25" s="18">
        <v>0</v>
      </c>
      <c r="J25" s="39">
        <f t="shared" si="0"/>
        <v>0.00999999999839929</v>
      </c>
    </row>
    <row r="26" spans="1:10" ht="11.25">
      <c r="A26" s="27" t="s">
        <v>83</v>
      </c>
      <c r="B26" s="28" t="s">
        <v>18</v>
      </c>
      <c r="C26" s="29" t="s">
        <v>85</v>
      </c>
      <c r="D26" s="15">
        <v>114351</v>
      </c>
      <c r="E26" s="15"/>
      <c r="F26" s="15"/>
      <c r="G26" s="15">
        <v>114351</v>
      </c>
      <c r="H26" s="15">
        <v>0</v>
      </c>
      <c r="I26" s="15">
        <v>0</v>
      </c>
      <c r="J26" s="16">
        <f t="shared" si="0"/>
        <v>0</v>
      </c>
    </row>
    <row r="27" spans="1:10" ht="11.25">
      <c r="A27" s="27" t="s">
        <v>107</v>
      </c>
      <c r="B27" s="28" t="s">
        <v>15</v>
      </c>
      <c r="C27" s="29" t="s">
        <v>26</v>
      </c>
      <c r="D27" s="15">
        <v>28500</v>
      </c>
      <c r="E27" s="15"/>
      <c r="F27" s="15"/>
      <c r="G27" s="15">
        <v>2850</v>
      </c>
      <c r="H27" s="15">
        <v>0</v>
      </c>
      <c r="I27" s="15">
        <v>0</v>
      </c>
      <c r="J27" s="16">
        <f t="shared" si="0"/>
        <v>25650</v>
      </c>
    </row>
    <row r="28" spans="1:10" ht="11.25">
      <c r="A28" s="27" t="s">
        <v>107</v>
      </c>
      <c r="B28" s="28" t="s">
        <v>17</v>
      </c>
      <c r="C28" s="29" t="s">
        <v>27</v>
      </c>
      <c r="D28" s="15">
        <v>95000</v>
      </c>
      <c r="E28" s="15"/>
      <c r="F28" s="15"/>
      <c r="G28" s="15">
        <v>32759.75</v>
      </c>
      <c r="H28" s="15">
        <v>0</v>
      </c>
      <c r="I28" s="15">
        <v>1860</v>
      </c>
      <c r="J28" s="16">
        <f t="shared" si="0"/>
        <v>60380.25</v>
      </c>
    </row>
    <row r="29" spans="1:10" ht="11.25">
      <c r="A29" s="24" t="s">
        <v>107</v>
      </c>
      <c r="B29" s="25" t="s">
        <v>25</v>
      </c>
      <c r="C29" s="26" t="s">
        <v>31</v>
      </c>
      <c r="D29" s="17">
        <v>380000</v>
      </c>
      <c r="E29" s="17"/>
      <c r="F29" s="17">
        <v>150000</v>
      </c>
      <c r="G29" s="17">
        <v>38000</v>
      </c>
      <c r="H29" s="17">
        <v>0</v>
      </c>
      <c r="I29" s="17">
        <v>0</v>
      </c>
      <c r="J29" s="39">
        <f t="shared" si="0"/>
        <v>192000</v>
      </c>
    </row>
    <row r="30" spans="1:10" ht="11.25">
      <c r="A30" s="27" t="s">
        <v>107</v>
      </c>
      <c r="B30" s="28" t="s">
        <v>18</v>
      </c>
      <c r="C30" s="29" t="s">
        <v>28</v>
      </c>
      <c r="D30" s="15">
        <v>285000</v>
      </c>
      <c r="E30" s="15">
        <v>150000</v>
      </c>
      <c r="F30" s="15"/>
      <c r="G30" s="15">
        <v>0</v>
      </c>
      <c r="H30" s="15">
        <v>8715.74</v>
      </c>
      <c r="I30" s="15">
        <v>247784.26</v>
      </c>
      <c r="J30" s="16">
        <f t="shared" si="0"/>
        <v>178500</v>
      </c>
    </row>
    <row r="31" spans="1:10" ht="11.25">
      <c r="A31" s="24" t="s">
        <v>107</v>
      </c>
      <c r="B31" s="25" t="s">
        <v>19</v>
      </c>
      <c r="C31" s="26" t="s">
        <v>29</v>
      </c>
      <c r="D31" s="17">
        <v>38760</v>
      </c>
      <c r="E31" s="17"/>
      <c r="F31" s="17"/>
      <c r="G31" s="17">
        <v>24135.75</v>
      </c>
      <c r="H31" s="17">
        <v>0</v>
      </c>
      <c r="I31" s="17">
        <v>372</v>
      </c>
      <c r="J31" s="39">
        <f t="shared" si="0"/>
        <v>14252.25</v>
      </c>
    </row>
    <row r="32" spans="1:10" ht="11.25">
      <c r="A32" s="27" t="s">
        <v>107</v>
      </c>
      <c r="B32" s="28" t="s">
        <v>20</v>
      </c>
      <c r="C32" s="29" t="s">
        <v>30</v>
      </c>
      <c r="D32" s="15">
        <v>28500</v>
      </c>
      <c r="E32" s="15"/>
      <c r="F32" s="15"/>
      <c r="G32" s="15">
        <v>2850</v>
      </c>
      <c r="H32" s="15">
        <v>0</v>
      </c>
      <c r="I32" s="15">
        <v>0</v>
      </c>
      <c r="J32" s="16">
        <f t="shared" si="0"/>
        <v>25650</v>
      </c>
    </row>
    <row r="33" spans="1:10" ht="11.25">
      <c r="A33" s="27" t="s">
        <v>110</v>
      </c>
      <c r="B33" s="28" t="s">
        <v>25</v>
      </c>
      <c r="C33" s="29" t="s">
        <v>57</v>
      </c>
      <c r="D33" s="15">
        <v>9500</v>
      </c>
      <c r="E33" s="15"/>
      <c r="F33" s="15"/>
      <c r="G33" s="15">
        <v>950</v>
      </c>
      <c r="H33" s="15">
        <v>0</v>
      </c>
      <c r="I33" s="15">
        <v>0</v>
      </c>
      <c r="J33" s="16">
        <f t="shared" si="0"/>
        <v>8550</v>
      </c>
    </row>
    <row r="34" spans="1:10" ht="11.25">
      <c r="A34" s="24" t="s">
        <v>110</v>
      </c>
      <c r="B34" s="25" t="s">
        <v>18</v>
      </c>
      <c r="C34" s="26" t="s">
        <v>58</v>
      </c>
      <c r="D34" s="17">
        <v>76000</v>
      </c>
      <c r="E34" s="17"/>
      <c r="F34" s="17"/>
      <c r="G34" s="17">
        <v>7600</v>
      </c>
      <c r="H34" s="17">
        <v>0</v>
      </c>
      <c r="I34" s="17">
        <v>0</v>
      </c>
      <c r="J34" s="39">
        <f t="shared" si="0"/>
        <v>68400</v>
      </c>
    </row>
    <row r="35" spans="1:10" ht="11.25">
      <c r="A35" s="24" t="s">
        <v>32</v>
      </c>
      <c r="B35" s="25" t="s">
        <v>33</v>
      </c>
      <c r="C35" s="26" t="s">
        <v>37</v>
      </c>
      <c r="D35" s="17">
        <v>11330918</v>
      </c>
      <c r="E35" s="17"/>
      <c r="F35" s="17"/>
      <c r="G35" s="17">
        <v>0</v>
      </c>
      <c r="H35" s="17">
        <v>0</v>
      </c>
      <c r="I35" s="17">
        <v>4206902.05</v>
      </c>
      <c r="J35" s="39">
        <f t="shared" si="0"/>
        <v>7124015.95</v>
      </c>
    </row>
    <row r="36" spans="1:10" ht="11.25">
      <c r="A36" s="27" t="s">
        <v>32</v>
      </c>
      <c r="B36" s="28" t="s">
        <v>34</v>
      </c>
      <c r="C36" s="29" t="s">
        <v>38</v>
      </c>
      <c r="D36" s="15">
        <v>4750</v>
      </c>
      <c r="E36" s="15"/>
      <c r="F36" s="15">
        <v>0</v>
      </c>
      <c r="G36" s="15">
        <v>475</v>
      </c>
      <c r="H36" s="15">
        <v>0</v>
      </c>
      <c r="I36" s="15">
        <v>0</v>
      </c>
      <c r="J36" s="16">
        <f t="shared" si="0"/>
        <v>4275</v>
      </c>
    </row>
    <row r="37" spans="1:10" ht="11.25">
      <c r="A37" s="24" t="s">
        <v>32</v>
      </c>
      <c r="B37" s="25" t="s">
        <v>15</v>
      </c>
      <c r="C37" s="26" t="s">
        <v>39</v>
      </c>
      <c r="D37" s="17">
        <v>285000</v>
      </c>
      <c r="E37" s="17"/>
      <c r="F37" s="17">
        <v>0</v>
      </c>
      <c r="G37" s="17">
        <v>0</v>
      </c>
      <c r="H37" s="17">
        <v>4750</v>
      </c>
      <c r="I37" s="17">
        <v>113870.07</v>
      </c>
      <c r="J37" s="39">
        <f t="shared" si="0"/>
        <v>166379.93</v>
      </c>
    </row>
    <row r="38" spans="1:10" ht="11.25">
      <c r="A38" s="27" t="s">
        <v>32</v>
      </c>
      <c r="B38" s="28" t="s">
        <v>24</v>
      </c>
      <c r="C38" s="29" t="s">
        <v>40</v>
      </c>
      <c r="D38" s="15">
        <v>9500</v>
      </c>
      <c r="E38" s="15"/>
      <c r="F38" s="15">
        <v>0</v>
      </c>
      <c r="G38" s="15">
        <v>950</v>
      </c>
      <c r="H38" s="15">
        <v>0</v>
      </c>
      <c r="I38" s="15">
        <v>2300</v>
      </c>
      <c r="J38" s="16">
        <f t="shared" si="0"/>
        <v>6250</v>
      </c>
    </row>
    <row r="39" spans="1:10" ht="11.25">
      <c r="A39" s="24" t="s">
        <v>32</v>
      </c>
      <c r="B39" s="25" t="s">
        <v>17</v>
      </c>
      <c r="C39" s="26" t="s">
        <v>41</v>
      </c>
      <c r="D39" s="17">
        <v>950</v>
      </c>
      <c r="E39" s="17"/>
      <c r="F39" s="17">
        <v>0</v>
      </c>
      <c r="G39" s="17">
        <v>95</v>
      </c>
      <c r="H39" s="17">
        <v>0</v>
      </c>
      <c r="I39" s="17">
        <v>0</v>
      </c>
      <c r="J39" s="39">
        <f t="shared" si="0"/>
        <v>855</v>
      </c>
    </row>
    <row r="40" spans="1:10" ht="11.25">
      <c r="A40" s="27" t="s">
        <v>32</v>
      </c>
      <c r="B40" s="28" t="s">
        <v>25</v>
      </c>
      <c r="C40" s="29" t="s">
        <v>42</v>
      </c>
      <c r="D40" s="15">
        <v>4749</v>
      </c>
      <c r="E40" s="15"/>
      <c r="F40" s="15">
        <v>0</v>
      </c>
      <c r="G40" s="15">
        <v>0</v>
      </c>
      <c r="H40" s="15">
        <v>0</v>
      </c>
      <c r="I40" s="15">
        <v>0</v>
      </c>
      <c r="J40" s="16">
        <f aca="true" t="shared" si="1" ref="J40:J60">D40+E40-F40-G40-H40-I40</f>
        <v>4749</v>
      </c>
    </row>
    <row r="41" spans="1:10" ht="11.25">
      <c r="A41" s="24" t="s">
        <v>32</v>
      </c>
      <c r="B41" s="25" t="s">
        <v>18</v>
      </c>
      <c r="C41" s="26" t="s">
        <v>43</v>
      </c>
      <c r="D41" s="17">
        <v>1425000</v>
      </c>
      <c r="E41" s="17"/>
      <c r="F41" s="17"/>
      <c r="G41" s="17">
        <v>0</v>
      </c>
      <c r="H41" s="17">
        <v>23597.76</v>
      </c>
      <c r="I41" s="17">
        <v>1391279.09</v>
      </c>
      <c r="J41" s="39">
        <f t="shared" si="1"/>
        <v>10123.149999999907</v>
      </c>
    </row>
    <row r="42" spans="1:10" ht="11.25">
      <c r="A42" s="27" t="s">
        <v>32</v>
      </c>
      <c r="B42" s="28" t="s">
        <v>35</v>
      </c>
      <c r="C42" s="29" t="s">
        <v>44</v>
      </c>
      <c r="D42" s="15">
        <v>1150949</v>
      </c>
      <c r="E42" s="15"/>
      <c r="F42" s="15"/>
      <c r="G42" s="15">
        <v>0</v>
      </c>
      <c r="H42" s="15">
        <v>0</v>
      </c>
      <c r="I42" s="15">
        <v>394997.17</v>
      </c>
      <c r="J42" s="16">
        <f t="shared" si="1"/>
        <v>755951.8300000001</v>
      </c>
    </row>
    <row r="43" spans="1:10" ht="11.25">
      <c r="A43" s="24" t="s">
        <v>32</v>
      </c>
      <c r="B43" s="25" t="s">
        <v>19</v>
      </c>
      <c r="C43" s="26" t="s">
        <v>45</v>
      </c>
      <c r="D43" s="17">
        <v>950</v>
      </c>
      <c r="E43" s="17">
        <v>3905</v>
      </c>
      <c r="F43" s="17"/>
      <c r="G43" s="17">
        <v>0</v>
      </c>
      <c r="H43" s="17">
        <v>0</v>
      </c>
      <c r="I43" s="17">
        <v>855</v>
      </c>
      <c r="J43" s="39">
        <f t="shared" si="1"/>
        <v>4000</v>
      </c>
    </row>
    <row r="44" spans="1:10" ht="11.25">
      <c r="A44" s="27" t="s">
        <v>32</v>
      </c>
      <c r="B44" s="28" t="s">
        <v>36</v>
      </c>
      <c r="C44" s="29" t="s">
        <v>46</v>
      </c>
      <c r="D44" s="15">
        <v>297127</v>
      </c>
      <c r="E44" s="15"/>
      <c r="F44" s="15"/>
      <c r="G44" s="15">
        <v>0</v>
      </c>
      <c r="H44" s="15">
        <v>0</v>
      </c>
      <c r="I44" s="15">
        <v>103687.8</v>
      </c>
      <c r="J44" s="16">
        <f t="shared" si="1"/>
        <v>193439.2</v>
      </c>
    </row>
    <row r="45" spans="1:10" ht="11.25">
      <c r="A45" s="24" t="s">
        <v>32</v>
      </c>
      <c r="B45" s="25" t="s">
        <v>20</v>
      </c>
      <c r="C45" s="26" t="s">
        <v>47</v>
      </c>
      <c r="D45" s="17">
        <v>47500</v>
      </c>
      <c r="E45" s="17"/>
      <c r="F45" s="17">
        <v>0</v>
      </c>
      <c r="G45" s="17">
        <v>4750</v>
      </c>
      <c r="H45" s="17">
        <v>0</v>
      </c>
      <c r="I45" s="17">
        <v>1580</v>
      </c>
      <c r="J45" s="39">
        <f t="shared" si="1"/>
        <v>41170</v>
      </c>
    </row>
    <row r="46" spans="1:10" ht="11.25">
      <c r="A46" s="27" t="s">
        <v>108</v>
      </c>
      <c r="B46" s="28" t="s">
        <v>15</v>
      </c>
      <c r="C46" s="29" t="s">
        <v>48</v>
      </c>
      <c r="D46" s="15">
        <v>47500</v>
      </c>
      <c r="E46" s="15">
        <v>10000</v>
      </c>
      <c r="F46" s="15"/>
      <c r="G46" s="15">
        <v>0</v>
      </c>
      <c r="H46" s="15">
        <v>19815.63</v>
      </c>
      <c r="I46" s="15">
        <v>22934.37</v>
      </c>
      <c r="J46" s="16">
        <f t="shared" si="1"/>
        <v>14749.999999999996</v>
      </c>
    </row>
    <row r="47" spans="1:10" ht="11.25">
      <c r="A47" s="24" t="s">
        <v>108</v>
      </c>
      <c r="B47" s="25" t="s">
        <v>18</v>
      </c>
      <c r="C47" s="26" t="s">
        <v>49</v>
      </c>
      <c r="D47" s="17">
        <v>2850</v>
      </c>
      <c r="E47" s="17"/>
      <c r="F47" s="17"/>
      <c r="G47" s="17">
        <v>285</v>
      </c>
      <c r="H47" s="17">
        <v>0</v>
      </c>
      <c r="I47" s="17">
        <v>0</v>
      </c>
      <c r="J47" s="39">
        <f t="shared" si="1"/>
        <v>2565</v>
      </c>
    </row>
    <row r="48" spans="1:10" ht="11.25">
      <c r="A48" s="27" t="s">
        <v>108</v>
      </c>
      <c r="B48" s="28" t="s">
        <v>20</v>
      </c>
      <c r="C48" s="29" t="s">
        <v>50</v>
      </c>
      <c r="D48" s="15">
        <v>19000</v>
      </c>
      <c r="E48" s="15"/>
      <c r="F48" s="15"/>
      <c r="G48" s="15">
        <v>1900</v>
      </c>
      <c r="H48" s="15">
        <v>0</v>
      </c>
      <c r="I48" s="15">
        <v>15513</v>
      </c>
      <c r="J48" s="16">
        <f t="shared" si="1"/>
        <v>1587</v>
      </c>
    </row>
    <row r="49" spans="1:10" ht="11.25">
      <c r="A49" s="27" t="s">
        <v>51</v>
      </c>
      <c r="B49" s="28" t="s">
        <v>74</v>
      </c>
      <c r="C49" s="29" t="s">
        <v>69</v>
      </c>
      <c r="D49" s="15">
        <v>50000</v>
      </c>
      <c r="E49" s="15"/>
      <c r="F49" s="15"/>
      <c r="G49" s="15">
        <v>10000</v>
      </c>
      <c r="H49" s="15">
        <v>0</v>
      </c>
      <c r="I49" s="15">
        <v>0</v>
      </c>
      <c r="J49" s="16">
        <f t="shared" si="1"/>
        <v>40000</v>
      </c>
    </row>
    <row r="50" spans="1:10" ht="11.25">
      <c r="A50" s="24" t="s">
        <v>51</v>
      </c>
      <c r="B50" s="25" t="s">
        <v>75</v>
      </c>
      <c r="C50" s="26" t="s">
        <v>53</v>
      </c>
      <c r="D50" s="17">
        <v>350000</v>
      </c>
      <c r="E50" s="17"/>
      <c r="F50" s="17"/>
      <c r="G50" s="17">
        <v>70000</v>
      </c>
      <c r="H50" s="17">
        <v>0</v>
      </c>
      <c r="I50" s="17">
        <v>235800</v>
      </c>
      <c r="J50" s="39">
        <f t="shared" si="1"/>
        <v>44200</v>
      </c>
    </row>
    <row r="51" spans="1:10" ht="11.25">
      <c r="A51" s="27" t="s">
        <v>51</v>
      </c>
      <c r="B51" s="28" t="s">
        <v>52</v>
      </c>
      <c r="C51" s="29" t="s">
        <v>54</v>
      </c>
      <c r="D51" s="15">
        <v>300000</v>
      </c>
      <c r="E51" s="15"/>
      <c r="F51" s="15"/>
      <c r="G51" s="15">
        <v>60000</v>
      </c>
      <c r="H51" s="15">
        <v>0</v>
      </c>
      <c r="I51" s="15">
        <v>0</v>
      </c>
      <c r="J51" s="16">
        <f t="shared" si="1"/>
        <v>240000</v>
      </c>
    </row>
    <row r="52" spans="1:10" ht="11.25">
      <c r="A52" s="24" t="s">
        <v>109</v>
      </c>
      <c r="B52" s="25" t="s">
        <v>75</v>
      </c>
      <c r="C52" s="26" t="s">
        <v>55</v>
      </c>
      <c r="D52" s="17">
        <v>52353</v>
      </c>
      <c r="E52" s="17"/>
      <c r="F52" s="17"/>
      <c r="G52" s="17">
        <v>10470.6</v>
      </c>
      <c r="H52" s="17">
        <v>0</v>
      </c>
      <c r="I52" s="17">
        <v>0</v>
      </c>
      <c r="J52" s="39">
        <f t="shared" si="1"/>
        <v>41882.4</v>
      </c>
    </row>
    <row r="53" spans="1:10" ht="11.25">
      <c r="A53" s="27" t="s">
        <v>109</v>
      </c>
      <c r="B53" s="28" t="s">
        <v>52</v>
      </c>
      <c r="C53" s="29" t="s">
        <v>56</v>
      </c>
      <c r="D53" s="15">
        <v>100000</v>
      </c>
      <c r="E53" s="15"/>
      <c r="F53" s="15">
        <v>21841.85</v>
      </c>
      <c r="G53" s="15">
        <v>20000</v>
      </c>
      <c r="H53" s="15">
        <v>0</v>
      </c>
      <c r="I53" s="15">
        <v>0</v>
      </c>
      <c r="J53" s="16">
        <f t="shared" si="1"/>
        <v>58158.149999999994</v>
      </c>
    </row>
    <row r="54" spans="1:10" ht="11.25">
      <c r="A54" s="27" t="s">
        <v>86</v>
      </c>
      <c r="B54" s="28" t="s">
        <v>75</v>
      </c>
      <c r="C54" s="29" t="s">
        <v>88</v>
      </c>
      <c r="D54" s="15">
        <v>50000</v>
      </c>
      <c r="E54" s="15"/>
      <c r="F54" s="15"/>
      <c r="G54" s="15">
        <v>10000</v>
      </c>
      <c r="H54" s="15">
        <v>0</v>
      </c>
      <c r="I54" s="15">
        <v>0</v>
      </c>
      <c r="J54" s="16">
        <f t="shared" si="1"/>
        <v>40000</v>
      </c>
    </row>
    <row r="55" spans="1:10" ht="11.25">
      <c r="A55" s="32" t="s">
        <v>150</v>
      </c>
      <c r="B55" s="25" t="s">
        <v>52</v>
      </c>
      <c r="C55" s="26" t="s">
        <v>89</v>
      </c>
      <c r="D55" s="17">
        <v>100000</v>
      </c>
      <c r="E55" s="17"/>
      <c r="F55" s="17"/>
      <c r="G55" s="17">
        <v>20000</v>
      </c>
      <c r="H55" s="17">
        <v>0</v>
      </c>
      <c r="I55" s="17">
        <v>0</v>
      </c>
      <c r="J55" s="39">
        <f t="shared" si="1"/>
        <v>80000</v>
      </c>
    </row>
    <row r="56" spans="1:10" ht="11.25">
      <c r="A56" s="27" t="s">
        <v>90</v>
      </c>
      <c r="B56" s="28" t="s">
        <v>18</v>
      </c>
      <c r="C56" s="29" t="s">
        <v>91</v>
      </c>
      <c r="D56" s="15">
        <v>943948</v>
      </c>
      <c r="E56" s="15"/>
      <c r="F56" s="15">
        <v>16180.5</v>
      </c>
      <c r="G56" s="15">
        <v>0</v>
      </c>
      <c r="H56" s="15">
        <v>95242</v>
      </c>
      <c r="I56" s="15">
        <v>260108</v>
      </c>
      <c r="J56" s="16">
        <f t="shared" si="1"/>
        <v>572417.5</v>
      </c>
    </row>
    <row r="57" spans="1:10" ht="11.25">
      <c r="A57" s="32" t="s">
        <v>90</v>
      </c>
      <c r="B57" s="33" t="s">
        <v>19</v>
      </c>
      <c r="C57" s="26" t="s">
        <v>93</v>
      </c>
      <c r="D57" s="17">
        <v>4750</v>
      </c>
      <c r="E57" s="17"/>
      <c r="F57" s="17">
        <v>0</v>
      </c>
      <c r="G57" s="17">
        <v>475</v>
      </c>
      <c r="H57" s="17">
        <v>0</v>
      </c>
      <c r="I57" s="17">
        <v>0</v>
      </c>
      <c r="J57" s="39">
        <f t="shared" si="1"/>
        <v>4275</v>
      </c>
    </row>
    <row r="58" spans="1:10" ht="11.25">
      <c r="A58" s="27" t="s">
        <v>59</v>
      </c>
      <c r="B58" s="28" t="s">
        <v>15</v>
      </c>
      <c r="C58" s="29" t="s">
        <v>60</v>
      </c>
      <c r="D58" s="15">
        <v>285000</v>
      </c>
      <c r="E58" s="15"/>
      <c r="F58" s="15">
        <v>0</v>
      </c>
      <c r="G58" s="15">
        <v>0</v>
      </c>
      <c r="H58" s="15">
        <v>101680.41</v>
      </c>
      <c r="I58" s="15">
        <v>95109.4</v>
      </c>
      <c r="J58" s="16">
        <f t="shared" si="1"/>
        <v>88210.19</v>
      </c>
    </row>
    <row r="59" spans="1:10" ht="11.25">
      <c r="A59" s="24" t="s">
        <v>59</v>
      </c>
      <c r="B59" s="25" t="s">
        <v>18</v>
      </c>
      <c r="C59" s="26" t="s">
        <v>61</v>
      </c>
      <c r="D59" s="17">
        <v>1425000</v>
      </c>
      <c r="E59" s="17"/>
      <c r="F59" s="17">
        <v>0</v>
      </c>
      <c r="G59" s="17">
        <v>0</v>
      </c>
      <c r="H59" s="17">
        <v>0</v>
      </c>
      <c r="I59" s="17">
        <v>914439.91</v>
      </c>
      <c r="J59" s="39">
        <f t="shared" si="1"/>
        <v>510560.08999999997</v>
      </c>
    </row>
    <row r="60" spans="1:10" ht="11.25">
      <c r="A60" s="27" t="s">
        <v>59</v>
      </c>
      <c r="B60" s="28" t="s">
        <v>19</v>
      </c>
      <c r="C60" s="29" t="s">
        <v>62</v>
      </c>
      <c r="D60" s="15">
        <v>950</v>
      </c>
      <c r="E60" s="15"/>
      <c r="F60" s="15">
        <v>0</v>
      </c>
      <c r="G60" s="15">
        <v>95</v>
      </c>
      <c r="H60" s="15">
        <v>0</v>
      </c>
      <c r="I60" s="15">
        <v>0</v>
      </c>
      <c r="J60" s="16">
        <f t="shared" si="1"/>
        <v>855</v>
      </c>
    </row>
    <row r="61" spans="1:10" ht="11.25">
      <c r="A61" s="27" t="s">
        <v>59</v>
      </c>
      <c r="B61" s="28" t="s">
        <v>141</v>
      </c>
      <c r="C61" s="29" t="s">
        <v>140</v>
      </c>
      <c r="D61" s="15">
        <v>0</v>
      </c>
      <c r="E61" s="15">
        <v>21841.85</v>
      </c>
      <c r="F61" s="15"/>
      <c r="G61" s="15">
        <v>0</v>
      </c>
      <c r="H61" s="15">
        <v>19635</v>
      </c>
      <c r="I61" s="15">
        <v>2172.66</v>
      </c>
      <c r="J61" s="16">
        <f>SUM(D61+E61-F61-G61-H61-I61)</f>
        <v>34.18999999999869</v>
      </c>
    </row>
    <row r="62" spans="1:10" ht="11.25">
      <c r="A62" s="24" t="s">
        <v>59</v>
      </c>
      <c r="B62" s="25" t="s">
        <v>20</v>
      </c>
      <c r="C62" s="26" t="s">
        <v>63</v>
      </c>
      <c r="D62" s="17">
        <v>47500</v>
      </c>
      <c r="E62" s="17"/>
      <c r="F62" s="17">
        <v>0</v>
      </c>
      <c r="G62" s="17">
        <v>4750</v>
      </c>
      <c r="H62" s="17">
        <v>0</v>
      </c>
      <c r="I62" s="17">
        <v>0</v>
      </c>
      <c r="J62" s="39">
        <f aca="true" t="shared" si="2" ref="J62:J74">D62+E62-F62-G62-H62-I62</f>
        <v>42750</v>
      </c>
    </row>
    <row r="63" spans="1:10" ht="11.25">
      <c r="A63" s="27" t="s">
        <v>94</v>
      </c>
      <c r="B63" s="28" t="s">
        <v>18</v>
      </c>
      <c r="C63" s="29" t="s">
        <v>95</v>
      </c>
      <c r="D63" s="15">
        <v>1425000</v>
      </c>
      <c r="E63" s="15"/>
      <c r="F63" s="15">
        <v>0</v>
      </c>
      <c r="G63" s="15">
        <v>0</v>
      </c>
      <c r="H63" s="15">
        <v>10383</v>
      </c>
      <c r="I63" s="15">
        <v>1070214.03</v>
      </c>
      <c r="J63" s="16">
        <f t="shared" si="2"/>
        <v>344402.97</v>
      </c>
    </row>
    <row r="64" spans="1:10" ht="11.25">
      <c r="A64" s="32" t="s">
        <v>96</v>
      </c>
      <c r="B64" s="33" t="s">
        <v>75</v>
      </c>
      <c r="C64" s="26" t="s">
        <v>98</v>
      </c>
      <c r="D64" s="17">
        <v>61652</v>
      </c>
      <c r="E64" s="17"/>
      <c r="F64" s="17"/>
      <c r="G64" s="17">
        <v>12330.4</v>
      </c>
      <c r="H64" s="17">
        <v>0</v>
      </c>
      <c r="I64" s="17">
        <v>0</v>
      </c>
      <c r="J64" s="39">
        <f t="shared" si="2"/>
        <v>49321.6</v>
      </c>
    </row>
    <row r="65" spans="1:10" ht="11.25">
      <c r="A65" s="34" t="s">
        <v>96</v>
      </c>
      <c r="B65" s="35" t="s">
        <v>52</v>
      </c>
      <c r="C65" s="29" t="s">
        <v>100</v>
      </c>
      <c r="D65" s="15">
        <v>700000</v>
      </c>
      <c r="E65" s="15"/>
      <c r="F65" s="15">
        <v>341000</v>
      </c>
      <c r="G65" s="15">
        <v>340000</v>
      </c>
      <c r="H65" s="15">
        <v>0</v>
      </c>
      <c r="I65" s="15">
        <v>0</v>
      </c>
      <c r="J65" s="16">
        <f t="shared" si="2"/>
        <v>19000</v>
      </c>
    </row>
    <row r="66" spans="1:10" ht="11.25">
      <c r="A66" s="34" t="s">
        <v>151</v>
      </c>
      <c r="B66" s="35" t="s">
        <v>18</v>
      </c>
      <c r="C66" s="29" t="s">
        <v>114</v>
      </c>
      <c r="D66" s="15">
        <v>1850000</v>
      </c>
      <c r="E66" s="15"/>
      <c r="F66" s="15">
        <v>0</v>
      </c>
      <c r="G66" s="15">
        <v>0</v>
      </c>
      <c r="H66" s="15">
        <v>200634.67</v>
      </c>
      <c r="I66" s="15">
        <v>1647756.35</v>
      </c>
      <c r="J66" s="16">
        <f t="shared" si="2"/>
        <v>1608.9799999999814</v>
      </c>
    </row>
    <row r="67" spans="1:10" ht="11.25">
      <c r="A67" s="24" t="s">
        <v>111</v>
      </c>
      <c r="B67" s="25" t="s">
        <v>15</v>
      </c>
      <c r="C67" s="26" t="s">
        <v>76</v>
      </c>
      <c r="D67" s="17">
        <v>7125</v>
      </c>
      <c r="E67" s="17"/>
      <c r="F67" s="17"/>
      <c r="G67" s="17">
        <v>712.5</v>
      </c>
      <c r="H67" s="17">
        <v>0</v>
      </c>
      <c r="I67" s="17">
        <v>0</v>
      </c>
      <c r="J67" s="39">
        <f t="shared" si="2"/>
        <v>6412.5</v>
      </c>
    </row>
    <row r="68" spans="1:10" ht="11.25">
      <c r="A68" s="24" t="s">
        <v>111</v>
      </c>
      <c r="B68" s="25" t="s">
        <v>25</v>
      </c>
      <c r="C68" s="26" t="s">
        <v>77</v>
      </c>
      <c r="D68" s="17">
        <v>33250</v>
      </c>
      <c r="E68" s="17"/>
      <c r="F68" s="17"/>
      <c r="G68" s="17">
        <v>3325</v>
      </c>
      <c r="H68" s="17">
        <v>0</v>
      </c>
      <c r="I68" s="17">
        <v>0</v>
      </c>
      <c r="J68" s="39">
        <f t="shared" si="2"/>
        <v>29925</v>
      </c>
    </row>
    <row r="69" spans="1:10" ht="11.25">
      <c r="A69" s="27" t="s">
        <v>111</v>
      </c>
      <c r="B69" s="28" t="s">
        <v>18</v>
      </c>
      <c r="C69" s="29" t="s">
        <v>65</v>
      </c>
      <c r="D69" s="15">
        <v>320720</v>
      </c>
      <c r="E69" s="15"/>
      <c r="F69" s="15"/>
      <c r="G69" s="15">
        <v>32072</v>
      </c>
      <c r="H69" s="15">
        <v>2583.99</v>
      </c>
      <c r="I69" s="15">
        <v>11500</v>
      </c>
      <c r="J69" s="16">
        <f t="shared" si="2"/>
        <v>274564.01</v>
      </c>
    </row>
    <row r="70" spans="1:10" ht="11.25">
      <c r="A70" s="24" t="s">
        <v>111</v>
      </c>
      <c r="B70" s="33" t="s">
        <v>20</v>
      </c>
      <c r="C70" s="26" t="s">
        <v>112</v>
      </c>
      <c r="D70" s="17">
        <v>37535</v>
      </c>
      <c r="E70" s="17"/>
      <c r="F70" s="17"/>
      <c r="G70" s="17">
        <v>3753.5</v>
      </c>
      <c r="H70" s="17">
        <v>0</v>
      </c>
      <c r="I70" s="17">
        <v>0</v>
      </c>
      <c r="J70" s="39">
        <f t="shared" si="2"/>
        <v>33781.5</v>
      </c>
    </row>
    <row r="71" spans="1:10" ht="11.25">
      <c r="A71" s="24" t="s">
        <v>64</v>
      </c>
      <c r="B71" s="25" t="s">
        <v>15</v>
      </c>
      <c r="C71" s="26" t="s">
        <v>66</v>
      </c>
      <c r="D71" s="17">
        <v>90250</v>
      </c>
      <c r="E71" s="17"/>
      <c r="F71" s="17"/>
      <c r="G71" s="17">
        <v>9025</v>
      </c>
      <c r="H71" s="17">
        <v>0</v>
      </c>
      <c r="I71" s="17">
        <v>0</v>
      </c>
      <c r="J71" s="39">
        <f t="shared" si="2"/>
        <v>81225</v>
      </c>
    </row>
    <row r="72" spans="1:10" ht="11.25">
      <c r="A72" s="24" t="s">
        <v>64</v>
      </c>
      <c r="B72" s="25" t="s">
        <v>25</v>
      </c>
      <c r="C72" s="26" t="s">
        <v>67</v>
      </c>
      <c r="D72" s="17">
        <v>332500</v>
      </c>
      <c r="E72" s="17"/>
      <c r="F72" s="17">
        <v>228555</v>
      </c>
      <c r="G72" s="17">
        <v>55195</v>
      </c>
      <c r="H72" s="17">
        <v>0</v>
      </c>
      <c r="I72" s="17">
        <v>48139.46</v>
      </c>
      <c r="J72" s="39">
        <f t="shared" si="2"/>
        <v>610.5400000000009</v>
      </c>
    </row>
    <row r="73" spans="1:10" ht="11.25">
      <c r="A73" s="27" t="s">
        <v>64</v>
      </c>
      <c r="B73" s="28" t="s">
        <v>18</v>
      </c>
      <c r="C73" s="29" t="s">
        <v>68</v>
      </c>
      <c r="D73" s="15">
        <v>219450</v>
      </c>
      <c r="E73" s="15">
        <v>228555</v>
      </c>
      <c r="F73" s="15"/>
      <c r="G73" s="15">
        <v>0</v>
      </c>
      <c r="H73" s="15">
        <v>5667.98</v>
      </c>
      <c r="I73" s="15">
        <v>434276.76</v>
      </c>
      <c r="J73" s="16">
        <f t="shared" si="2"/>
        <v>8060.260000000009</v>
      </c>
    </row>
    <row r="74" spans="1:10" ht="12" thickBot="1">
      <c r="A74" s="36" t="s">
        <v>64</v>
      </c>
      <c r="B74" s="37" t="s">
        <v>20</v>
      </c>
      <c r="C74" s="38" t="s">
        <v>78</v>
      </c>
      <c r="D74" s="17">
        <v>15200</v>
      </c>
      <c r="E74" s="17"/>
      <c r="F74" s="17"/>
      <c r="G74" s="17">
        <v>1520</v>
      </c>
      <c r="H74" s="17">
        <v>0</v>
      </c>
      <c r="I74" s="17">
        <v>0</v>
      </c>
      <c r="J74" s="39">
        <f t="shared" si="2"/>
        <v>13680</v>
      </c>
    </row>
    <row r="75" spans="1:10" ht="12" thickBot="1">
      <c r="A75" s="11"/>
      <c r="B75" s="19"/>
      <c r="C75" s="12" t="s">
        <v>8</v>
      </c>
      <c r="D75" s="13">
        <f aca="true" t="shared" si="3" ref="D75:I75">SUM(D5:D74)</f>
        <v>25429817</v>
      </c>
      <c r="E75" s="13">
        <f t="shared" si="3"/>
        <v>630985.34</v>
      </c>
      <c r="F75" s="13">
        <f t="shared" si="3"/>
        <v>971985.34</v>
      </c>
      <c r="G75" s="13">
        <f t="shared" si="3"/>
        <v>984317.39</v>
      </c>
      <c r="H75" s="13">
        <f t="shared" si="3"/>
        <v>508890.51</v>
      </c>
      <c r="I75" s="13">
        <f t="shared" si="3"/>
        <v>11425318.610000001</v>
      </c>
      <c r="J75" s="40">
        <f>SUM(J7:J74)</f>
        <v>12170290.489999998</v>
      </c>
    </row>
    <row r="76" spans="3:10" ht="12.75">
      <c r="C76" s="5"/>
      <c r="J76"/>
    </row>
    <row r="77" ht="12.75">
      <c r="J77"/>
    </row>
    <row r="78" ht="12.75">
      <c r="J78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3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78"/>
  <sheetViews>
    <sheetView zoomScaleSheetLayoutView="100" zoomScalePageLayoutView="0" workbookViewId="0" topLeftCell="A2">
      <pane xSplit="2" ySplit="5" topLeftCell="D10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G27" sqref="G27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1" width="9.28125" style="4" customWidth="1"/>
    <col min="12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152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20.85</v>
      </c>
      <c r="J7" s="16">
        <f aca="true" t="shared" si="0" ref="J7:J15">D7+E7-F7-G7-H7-I7</f>
        <v>2482.05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0</v>
      </c>
      <c r="H8" s="17">
        <v>14137.9</v>
      </c>
      <c r="I8" s="17">
        <v>70689.5</v>
      </c>
      <c r="J8" s="39">
        <f t="shared" si="0"/>
        <v>672.6000000000058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0</v>
      </c>
      <c r="I9" s="15">
        <v>29260.16</v>
      </c>
      <c r="J9" s="16">
        <f t="shared" si="0"/>
        <v>8701.84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>
        <v>1275.5</v>
      </c>
      <c r="F10" s="17"/>
      <c r="G10" s="17">
        <v>0</v>
      </c>
      <c r="H10" s="17">
        <v>2643.92</v>
      </c>
      <c r="I10" s="17">
        <v>14876.58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7450</v>
      </c>
      <c r="J15" s="39">
        <f t="shared" si="0"/>
        <v>41590.770000000004</v>
      </c>
    </row>
    <row r="16" spans="1:10" ht="11.25">
      <c r="A16" s="24" t="s">
        <v>21</v>
      </c>
      <c r="B16" s="25" t="s">
        <v>19</v>
      </c>
      <c r="C16" s="14" t="s">
        <v>149</v>
      </c>
      <c r="D16" s="18">
        <v>0</v>
      </c>
      <c r="E16" s="18">
        <v>1000</v>
      </c>
      <c r="F16" s="18"/>
      <c r="G16" s="18">
        <v>0</v>
      </c>
      <c r="H16" s="18">
        <v>0</v>
      </c>
      <c r="I16" s="18">
        <v>0</v>
      </c>
      <c r="J16" s="39">
        <f>SUM(D16+E16-F16-G16-H16-I16)</f>
        <v>1000</v>
      </c>
    </row>
    <row r="17" spans="1:10" ht="11.25">
      <c r="A17" s="27" t="s">
        <v>21</v>
      </c>
      <c r="B17" s="28" t="s">
        <v>101</v>
      </c>
      <c r="C17" s="29" t="s">
        <v>102</v>
      </c>
      <c r="D17" s="15">
        <v>38000</v>
      </c>
      <c r="E17" s="15"/>
      <c r="F17" s="15"/>
      <c r="G17" s="15">
        <v>3800</v>
      </c>
      <c r="H17" s="15">
        <v>0</v>
      </c>
      <c r="I17" s="15">
        <v>16200</v>
      </c>
      <c r="J17" s="16">
        <f aca="true" t="shared" si="1" ref="J17:J60">D17+E17-F17-G17-H17-I17</f>
        <v>18000</v>
      </c>
    </row>
    <row r="18" spans="1:11" ht="11.25">
      <c r="A18" s="24" t="s">
        <v>21</v>
      </c>
      <c r="B18" s="25" t="s">
        <v>72</v>
      </c>
      <c r="C18" s="26" t="s">
        <v>73</v>
      </c>
      <c r="D18" s="17">
        <v>9500</v>
      </c>
      <c r="E18" s="17"/>
      <c r="F18" s="17"/>
      <c r="G18" s="17">
        <v>950</v>
      </c>
      <c r="H18" s="17">
        <v>0</v>
      </c>
      <c r="I18" s="17">
        <v>790</v>
      </c>
      <c r="J18" s="39">
        <f t="shared" si="1"/>
        <v>7760</v>
      </c>
      <c r="K18" s="9"/>
    </row>
    <row r="19" spans="1:10" ht="11.25">
      <c r="A19" s="32" t="s">
        <v>79</v>
      </c>
      <c r="B19" s="25" t="s">
        <v>15</v>
      </c>
      <c r="C19" s="26" t="s">
        <v>104</v>
      </c>
      <c r="D19" s="17">
        <v>42490</v>
      </c>
      <c r="E19" s="17"/>
      <c r="F19" s="17"/>
      <c r="G19" s="17">
        <v>4249</v>
      </c>
      <c r="H19" s="17">
        <v>0</v>
      </c>
      <c r="I19" s="17">
        <v>0</v>
      </c>
      <c r="J19" s="39">
        <f t="shared" si="1"/>
        <v>38241</v>
      </c>
    </row>
    <row r="20" spans="1:10" ht="11.25">
      <c r="A20" s="27" t="s">
        <v>79</v>
      </c>
      <c r="B20" s="28" t="s">
        <v>18</v>
      </c>
      <c r="C20" s="29" t="s">
        <v>105</v>
      </c>
      <c r="D20" s="15">
        <v>383000</v>
      </c>
      <c r="E20" s="15"/>
      <c r="F20" s="15"/>
      <c r="G20" s="15">
        <v>38300</v>
      </c>
      <c r="H20" s="15">
        <v>0</v>
      </c>
      <c r="I20" s="15">
        <v>62610.82</v>
      </c>
      <c r="J20" s="16">
        <f t="shared" si="1"/>
        <v>282089.18</v>
      </c>
    </row>
    <row r="21" spans="1:10" ht="11.25">
      <c r="A21" s="30" t="s">
        <v>80</v>
      </c>
      <c r="B21" s="31" t="s">
        <v>15</v>
      </c>
      <c r="C21" s="14" t="s">
        <v>81</v>
      </c>
      <c r="D21" s="18">
        <v>42882</v>
      </c>
      <c r="E21" s="18"/>
      <c r="F21" s="18">
        <v>42881.99</v>
      </c>
      <c r="G21" s="18">
        <v>0</v>
      </c>
      <c r="H21" s="18">
        <v>0</v>
      </c>
      <c r="I21" s="18">
        <v>0</v>
      </c>
      <c r="J21" s="39">
        <f t="shared" si="1"/>
        <v>0.010000000002037268</v>
      </c>
    </row>
    <row r="22" spans="1:10" ht="11.25">
      <c r="A22" s="27" t="s">
        <v>80</v>
      </c>
      <c r="B22" s="28" t="s">
        <v>18</v>
      </c>
      <c r="C22" s="29" t="s">
        <v>82</v>
      </c>
      <c r="D22" s="15">
        <v>171526</v>
      </c>
      <c r="E22" s="15"/>
      <c r="F22" s="15">
        <v>171526</v>
      </c>
      <c r="G22" s="15">
        <v>0</v>
      </c>
      <c r="H22" s="15">
        <v>0</v>
      </c>
      <c r="I22" s="15">
        <v>0</v>
      </c>
      <c r="J22" s="16">
        <f t="shared" si="1"/>
        <v>0</v>
      </c>
    </row>
    <row r="23" spans="1:11" ht="11.25">
      <c r="A23" s="30" t="s">
        <v>80</v>
      </c>
      <c r="B23" s="31" t="s">
        <v>133</v>
      </c>
      <c r="C23" s="14" t="s">
        <v>136</v>
      </c>
      <c r="D23" s="18">
        <v>0</v>
      </c>
      <c r="E23" s="18">
        <v>42881.99</v>
      </c>
      <c r="F23" s="18"/>
      <c r="G23" s="18">
        <v>0</v>
      </c>
      <c r="H23" s="18">
        <v>0</v>
      </c>
      <c r="I23" s="18">
        <v>0</v>
      </c>
      <c r="J23" s="39">
        <f t="shared" si="1"/>
        <v>42881.99</v>
      </c>
      <c r="K23" s="10"/>
    </row>
    <row r="24" spans="1:10" ht="11.25">
      <c r="A24" s="27" t="s">
        <v>80</v>
      </c>
      <c r="B24" s="28" t="s">
        <v>132</v>
      </c>
      <c r="C24" s="29" t="s">
        <v>134</v>
      </c>
      <c r="D24" s="15">
        <v>0</v>
      </c>
      <c r="E24" s="15">
        <v>171526</v>
      </c>
      <c r="F24" s="15"/>
      <c r="G24" s="15">
        <v>0</v>
      </c>
      <c r="H24" s="15">
        <v>0</v>
      </c>
      <c r="I24" s="15">
        <v>0</v>
      </c>
      <c r="J24" s="16">
        <f t="shared" si="1"/>
        <v>171526</v>
      </c>
    </row>
    <row r="25" spans="1:10" ht="11.25">
      <c r="A25" s="30" t="s">
        <v>83</v>
      </c>
      <c r="B25" s="31" t="s">
        <v>15</v>
      </c>
      <c r="C25" s="14" t="s">
        <v>135</v>
      </c>
      <c r="D25" s="18">
        <v>28588</v>
      </c>
      <c r="E25" s="18"/>
      <c r="F25" s="18"/>
      <c r="G25" s="18">
        <v>28587.99</v>
      </c>
      <c r="H25" s="18">
        <v>0</v>
      </c>
      <c r="I25" s="18">
        <v>0</v>
      </c>
      <c r="J25" s="39">
        <f t="shared" si="1"/>
        <v>0.00999999999839929</v>
      </c>
    </row>
    <row r="26" spans="1:10" ht="11.25">
      <c r="A26" s="27" t="s">
        <v>83</v>
      </c>
      <c r="B26" s="28" t="s">
        <v>18</v>
      </c>
      <c r="C26" s="29" t="s">
        <v>85</v>
      </c>
      <c r="D26" s="15">
        <v>114351</v>
      </c>
      <c r="E26" s="15"/>
      <c r="F26" s="15"/>
      <c r="G26" s="15">
        <v>114351</v>
      </c>
      <c r="H26" s="15">
        <v>0</v>
      </c>
      <c r="I26" s="15">
        <v>0</v>
      </c>
      <c r="J26" s="16">
        <f t="shared" si="1"/>
        <v>0</v>
      </c>
    </row>
    <row r="27" spans="1:10" ht="11.25">
      <c r="A27" s="27" t="s">
        <v>107</v>
      </c>
      <c r="B27" s="28" t="s">
        <v>15</v>
      </c>
      <c r="C27" s="29" t="s">
        <v>26</v>
      </c>
      <c r="D27" s="15">
        <v>28500</v>
      </c>
      <c r="E27" s="15"/>
      <c r="F27" s="15"/>
      <c r="G27" s="15">
        <v>2850</v>
      </c>
      <c r="H27" s="15">
        <v>0</v>
      </c>
      <c r="I27" s="15">
        <v>0</v>
      </c>
      <c r="J27" s="16">
        <f t="shared" si="1"/>
        <v>25650</v>
      </c>
    </row>
    <row r="28" spans="1:10" ht="11.25">
      <c r="A28" s="27" t="s">
        <v>107</v>
      </c>
      <c r="B28" s="28" t="s">
        <v>17</v>
      </c>
      <c r="C28" s="29" t="s">
        <v>27</v>
      </c>
      <c r="D28" s="15">
        <v>95000</v>
      </c>
      <c r="E28" s="15"/>
      <c r="F28" s="15"/>
      <c r="G28" s="15">
        <v>32759.75</v>
      </c>
      <c r="H28" s="15">
        <v>0</v>
      </c>
      <c r="I28" s="15">
        <v>1860</v>
      </c>
      <c r="J28" s="16">
        <f t="shared" si="1"/>
        <v>60380.25</v>
      </c>
    </row>
    <row r="29" spans="1:10" ht="11.25">
      <c r="A29" s="24" t="s">
        <v>107</v>
      </c>
      <c r="B29" s="25" t="s">
        <v>25</v>
      </c>
      <c r="C29" s="26" t="s">
        <v>31</v>
      </c>
      <c r="D29" s="17">
        <v>380000</v>
      </c>
      <c r="E29" s="17"/>
      <c r="F29" s="17">
        <v>150000</v>
      </c>
      <c r="G29" s="17">
        <v>38000</v>
      </c>
      <c r="H29" s="17">
        <v>0</v>
      </c>
      <c r="I29" s="17">
        <v>0</v>
      </c>
      <c r="J29" s="39">
        <f t="shared" si="1"/>
        <v>192000</v>
      </c>
    </row>
    <row r="30" spans="1:10" ht="11.25">
      <c r="A30" s="27" t="s">
        <v>107</v>
      </c>
      <c r="B30" s="28" t="s">
        <v>18</v>
      </c>
      <c r="C30" s="29" t="s">
        <v>28</v>
      </c>
      <c r="D30" s="15">
        <v>285000</v>
      </c>
      <c r="E30" s="15">
        <v>150000</v>
      </c>
      <c r="F30" s="15"/>
      <c r="G30" s="15">
        <v>0</v>
      </c>
      <c r="H30" s="15">
        <v>6131.75</v>
      </c>
      <c r="I30" s="15">
        <v>250368.25</v>
      </c>
      <c r="J30" s="16">
        <f t="shared" si="1"/>
        <v>178500</v>
      </c>
    </row>
    <row r="31" spans="1:10" ht="11.25">
      <c r="A31" s="24" t="s">
        <v>107</v>
      </c>
      <c r="B31" s="25" t="s">
        <v>19</v>
      </c>
      <c r="C31" s="26" t="s">
        <v>29</v>
      </c>
      <c r="D31" s="17">
        <v>38760</v>
      </c>
      <c r="E31" s="17"/>
      <c r="F31" s="17"/>
      <c r="G31" s="17">
        <v>24135.75</v>
      </c>
      <c r="H31" s="17">
        <v>0</v>
      </c>
      <c r="I31" s="17">
        <v>372</v>
      </c>
      <c r="J31" s="39">
        <f t="shared" si="1"/>
        <v>14252.25</v>
      </c>
    </row>
    <row r="32" spans="1:10" ht="11.25">
      <c r="A32" s="27" t="s">
        <v>107</v>
      </c>
      <c r="B32" s="28" t="s">
        <v>20</v>
      </c>
      <c r="C32" s="29" t="s">
        <v>30</v>
      </c>
      <c r="D32" s="15">
        <v>28500</v>
      </c>
      <c r="E32" s="15"/>
      <c r="F32" s="15"/>
      <c r="G32" s="15">
        <v>2850</v>
      </c>
      <c r="H32" s="15">
        <v>0</v>
      </c>
      <c r="I32" s="15">
        <v>0</v>
      </c>
      <c r="J32" s="16">
        <f t="shared" si="1"/>
        <v>25650</v>
      </c>
    </row>
    <row r="33" spans="1:10" ht="11.25">
      <c r="A33" s="27" t="s">
        <v>110</v>
      </c>
      <c r="B33" s="28" t="s">
        <v>25</v>
      </c>
      <c r="C33" s="29" t="s">
        <v>57</v>
      </c>
      <c r="D33" s="15">
        <v>9500</v>
      </c>
      <c r="E33" s="15"/>
      <c r="F33" s="15"/>
      <c r="G33" s="15">
        <v>950</v>
      </c>
      <c r="H33" s="15">
        <v>0</v>
      </c>
      <c r="I33" s="15">
        <v>0</v>
      </c>
      <c r="J33" s="16">
        <f t="shared" si="1"/>
        <v>8550</v>
      </c>
    </row>
    <row r="34" spans="1:10" ht="11.25">
      <c r="A34" s="24" t="s">
        <v>110</v>
      </c>
      <c r="B34" s="25" t="s">
        <v>18</v>
      </c>
      <c r="C34" s="26" t="s">
        <v>58</v>
      </c>
      <c r="D34" s="17">
        <v>76000</v>
      </c>
      <c r="E34" s="17"/>
      <c r="F34" s="17"/>
      <c r="G34" s="17">
        <v>7600</v>
      </c>
      <c r="H34" s="17">
        <v>0</v>
      </c>
      <c r="I34" s="17">
        <v>0</v>
      </c>
      <c r="J34" s="39">
        <f t="shared" si="1"/>
        <v>68400</v>
      </c>
    </row>
    <row r="35" spans="1:10" ht="11.25">
      <c r="A35" s="24" t="s">
        <v>32</v>
      </c>
      <c r="B35" s="25" t="s">
        <v>33</v>
      </c>
      <c r="C35" s="26" t="s">
        <v>37</v>
      </c>
      <c r="D35" s="17">
        <v>11330918</v>
      </c>
      <c r="E35" s="17"/>
      <c r="F35" s="17"/>
      <c r="G35" s="17">
        <v>0</v>
      </c>
      <c r="H35" s="17">
        <v>0</v>
      </c>
      <c r="I35" s="17">
        <v>4206902.05</v>
      </c>
      <c r="J35" s="39">
        <f t="shared" si="1"/>
        <v>7124015.95</v>
      </c>
    </row>
    <row r="36" spans="1:10" ht="11.25">
      <c r="A36" s="27" t="s">
        <v>32</v>
      </c>
      <c r="B36" s="28" t="s">
        <v>34</v>
      </c>
      <c r="C36" s="29" t="s">
        <v>38</v>
      </c>
      <c r="D36" s="15">
        <v>4750</v>
      </c>
      <c r="E36" s="15"/>
      <c r="F36" s="15">
        <v>0</v>
      </c>
      <c r="G36" s="15">
        <v>475</v>
      </c>
      <c r="H36" s="15">
        <v>0</v>
      </c>
      <c r="I36" s="15">
        <v>0</v>
      </c>
      <c r="J36" s="16">
        <f t="shared" si="1"/>
        <v>4275</v>
      </c>
    </row>
    <row r="37" spans="1:10" ht="11.25">
      <c r="A37" s="24" t="s">
        <v>32</v>
      </c>
      <c r="B37" s="25" t="s">
        <v>15</v>
      </c>
      <c r="C37" s="26" t="s">
        <v>39</v>
      </c>
      <c r="D37" s="17">
        <v>285000</v>
      </c>
      <c r="E37" s="17"/>
      <c r="F37" s="17">
        <v>0</v>
      </c>
      <c r="G37" s="17">
        <v>0</v>
      </c>
      <c r="H37" s="17">
        <v>0</v>
      </c>
      <c r="I37" s="17">
        <v>119942.97</v>
      </c>
      <c r="J37" s="39">
        <f t="shared" si="1"/>
        <v>165057.03</v>
      </c>
    </row>
    <row r="38" spans="1:10" ht="11.25">
      <c r="A38" s="27" t="s">
        <v>32</v>
      </c>
      <c r="B38" s="28" t="s">
        <v>24</v>
      </c>
      <c r="C38" s="29" t="s">
        <v>40</v>
      </c>
      <c r="D38" s="15">
        <v>9500</v>
      </c>
      <c r="E38" s="15"/>
      <c r="F38" s="15">
        <v>0</v>
      </c>
      <c r="G38" s="15">
        <v>950</v>
      </c>
      <c r="H38" s="15">
        <v>0</v>
      </c>
      <c r="I38" s="15">
        <v>2300</v>
      </c>
      <c r="J38" s="16">
        <f t="shared" si="1"/>
        <v>6250</v>
      </c>
    </row>
    <row r="39" spans="1:10" ht="11.25">
      <c r="A39" s="24" t="s">
        <v>32</v>
      </c>
      <c r="B39" s="25" t="s">
        <v>17</v>
      </c>
      <c r="C39" s="26" t="s">
        <v>41</v>
      </c>
      <c r="D39" s="17">
        <v>950</v>
      </c>
      <c r="E39" s="17"/>
      <c r="F39" s="17">
        <v>0</v>
      </c>
      <c r="G39" s="17">
        <v>95</v>
      </c>
      <c r="H39" s="17">
        <v>0</v>
      </c>
      <c r="I39" s="17">
        <v>0</v>
      </c>
      <c r="J39" s="39">
        <f t="shared" si="1"/>
        <v>855</v>
      </c>
    </row>
    <row r="40" spans="1:10" ht="11.25">
      <c r="A40" s="27" t="s">
        <v>32</v>
      </c>
      <c r="B40" s="28" t="s">
        <v>25</v>
      </c>
      <c r="C40" s="29" t="s">
        <v>42</v>
      </c>
      <c r="D40" s="15">
        <v>4749</v>
      </c>
      <c r="E40" s="15"/>
      <c r="F40" s="15">
        <v>0</v>
      </c>
      <c r="G40" s="15">
        <v>0</v>
      </c>
      <c r="H40" s="15">
        <v>0</v>
      </c>
      <c r="I40" s="15">
        <v>0</v>
      </c>
      <c r="J40" s="16">
        <f t="shared" si="1"/>
        <v>4749</v>
      </c>
    </row>
    <row r="41" spans="1:10" ht="11.25">
      <c r="A41" s="24" t="s">
        <v>32</v>
      </c>
      <c r="B41" s="25" t="s">
        <v>18</v>
      </c>
      <c r="C41" s="26" t="s">
        <v>43</v>
      </c>
      <c r="D41" s="17">
        <v>1425000</v>
      </c>
      <c r="E41" s="17"/>
      <c r="F41" s="17"/>
      <c r="G41" s="17">
        <v>0</v>
      </c>
      <c r="H41" s="17">
        <v>9155.4</v>
      </c>
      <c r="I41" s="17">
        <v>1415844.6</v>
      </c>
      <c r="J41" s="39">
        <f t="shared" si="1"/>
        <v>0</v>
      </c>
    </row>
    <row r="42" spans="1:10" ht="11.25">
      <c r="A42" s="27" t="s">
        <v>32</v>
      </c>
      <c r="B42" s="28" t="s">
        <v>35</v>
      </c>
      <c r="C42" s="29" t="s">
        <v>44</v>
      </c>
      <c r="D42" s="15">
        <v>1150949</v>
      </c>
      <c r="E42" s="15"/>
      <c r="F42" s="15"/>
      <c r="G42" s="15">
        <v>0</v>
      </c>
      <c r="H42" s="15">
        <v>0</v>
      </c>
      <c r="I42" s="15">
        <v>394997.17</v>
      </c>
      <c r="J42" s="16">
        <f t="shared" si="1"/>
        <v>755951.8300000001</v>
      </c>
    </row>
    <row r="43" spans="1:10" ht="11.25">
      <c r="A43" s="24" t="s">
        <v>32</v>
      </c>
      <c r="B43" s="25" t="s">
        <v>19</v>
      </c>
      <c r="C43" s="26" t="s">
        <v>45</v>
      </c>
      <c r="D43" s="17">
        <v>950</v>
      </c>
      <c r="E43" s="17">
        <v>3905</v>
      </c>
      <c r="F43" s="17"/>
      <c r="G43" s="17">
        <v>0</v>
      </c>
      <c r="H43" s="17">
        <v>0</v>
      </c>
      <c r="I43" s="17">
        <v>1685.38</v>
      </c>
      <c r="J43" s="39">
        <f t="shared" si="1"/>
        <v>3169.62</v>
      </c>
    </row>
    <row r="44" spans="1:10" ht="11.25">
      <c r="A44" s="27" t="s">
        <v>32</v>
      </c>
      <c r="B44" s="28" t="s">
        <v>36</v>
      </c>
      <c r="C44" s="29" t="s">
        <v>46</v>
      </c>
      <c r="D44" s="15">
        <v>297127</v>
      </c>
      <c r="E44" s="15"/>
      <c r="F44" s="15"/>
      <c r="G44" s="15">
        <v>0</v>
      </c>
      <c r="H44" s="15">
        <v>0</v>
      </c>
      <c r="I44" s="15">
        <v>103687.8</v>
      </c>
      <c r="J44" s="16">
        <f t="shared" si="1"/>
        <v>193439.2</v>
      </c>
    </row>
    <row r="45" spans="1:10" ht="11.25">
      <c r="A45" s="24" t="s">
        <v>32</v>
      </c>
      <c r="B45" s="25" t="s">
        <v>20</v>
      </c>
      <c r="C45" s="26" t="s">
        <v>47</v>
      </c>
      <c r="D45" s="17">
        <v>47500</v>
      </c>
      <c r="E45" s="17"/>
      <c r="F45" s="17">
        <v>0</v>
      </c>
      <c r="G45" s="17">
        <v>4750</v>
      </c>
      <c r="H45" s="17">
        <v>0</v>
      </c>
      <c r="I45" s="17">
        <v>1580</v>
      </c>
      <c r="J45" s="39">
        <f t="shared" si="1"/>
        <v>41170</v>
      </c>
    </row>
    <row r="46" spans="1:10" ht="11.25">
      <c r="A46" s="27" t="s">
        <v>108</v>
      </c>
      <c r="B46" s="28" t="s">
        <v>15</v>
      </c>
      <c r="C46" s="29" t="s">
        <v>48</v>
      </c>
      <c r="D46" s="15">
        <v>47500</v>
      </c>
      <c r="E46" s="15">
        <v>10000</v>
      </c>
      <c r="F46" s="15"/>
      <c r="G46" s="15">
        <v>0</v>
      </c>
      <c r="H46" s="15">
        <v>19815.63</v>
      </c>
      <c r="I46" s="15">
        <v>22934.37</v>
      </c>
      <c r="J46" s="16">
        <f t="shared" si="1"/>
        <v>14749.999999999996</v>
      </c>
    </row>
    <row r="47" spans="1:10" ht="11.25">
      <c r="A47" s="24" t="s">
        <v>108</v>
      </c>
      <c r="B47" s="25" t="s">
        <v>18</v>
      </c>
      <c r="C47" s="26" t="s">
        <v>49</v>
      </c>
      <c r="D47" s="17">
        <v>2850</v>
      </c>
      <c r="E47" s="17"/>
      <c r="F47" s="17"/>
      <c r="G47" s="17">
        <v>285</v>
      </c>
      <c r="H47" s="17">
        <v>0</v>
      </c>
      <c r="I47" s="17">
        <v>0</v>
      </c>
      <c r="J47" s="39">
        <f t="shared" si="1"/>
        <v>2565</v>
      </c>
    </row>
    <row r="48" spans="1:10" ht="11.25">
      <c r="A48" s="27" t="s">
        <v>108</v>
      </c>
      <c r="B48" s="28" t="s">
        <v>20</v>
      </c>
      <c r="C48" s="29" t="s">
        <v>50</v>
      </c>
      <c r="D48" s="15">
        <v>19000</v>
      </c>
      <c r="E48" s="15"/>
      <c r="F48" s="15"/>
      <c r="G48" s="15">
        <v>1900</v>
      </c>
      <c r="H48" s="15">
        <v>0</v>
      </c>
      <c r="I48" s="15">
        <v>15513</v>
      </c>
      <c r="J48" s="16">
        <f t="shared" si="1"/>
        <v>1587</v>
      </c>
    </row>
    <row r="49" spans="1:10" ht="11.25">
      <c r="A49" s="27" t="s">
        <v>51</v>
      </c>
      <c r="B49" s="28" t="s">
        <v>74</v>
      </c>
      <c r="C49" s="29" t="s">
        <v>69</v>
      </c>
      <c r="D49" s="15">
        <v>50000</v>
      </c>
      <c r="E49" s="15"/>
      <c r="F49" s="15"/>
      <c r="G49" s="15">
        <v>10000</v>
      </c>
      <c r="H49" s="15">
        <v>0</v>
      </c>
      <c r="I49" s="15">
        <v>0</v>
      </c>
      <c r="J49" s="16">
        <f t="shared" si="1"/>
        <v>40000</v>
      </c>
    </row>
    <row r="50" spans="1:10" ht="11.25">
      <c r="A50" s="24" t="s">
        <v>51</v>
      </c>
      <c r="B50" s="25" t="s">
        <v>75</v>
      </c>
      <c r="C50" s="26" t="s">
        <v>53</v>
      </c>
      <c r="D50" s="17">
        <v>350000</v>
      </c>
      <c r="E50" s="17"/>
      <c r="F50" s="17"/>
      <c r="G50" s="17">
        <v>70000</v>
      </c>
      <c r="H50" s="17">
        <v>0</v>
      </c>
      <c r="I50" s="17">
        <v>235800</v>
      </c>
      <c r="J50" s="39">
        <f t="shared" si="1"/>
        <v>44200</v>
      </c>
    </row>
    <row r="51" spans="1:10" ht="11.25">
      <c r="A51" s="27" t="s">
        <v>51</v>
      </c>
      <c r="B51" s="28" t="s">
        <v>52</v>
      </c>
      <c r="C51" s="29" t="s">
        <v>54</v>
      </c>
      <c r="D51" s="15">
        <v>300000</v>
      </c>
      <c r="E51" s="15"/>
      <c r="F51" s="15"/>
      <c r="G51" s="15">
        <v>60000</v>
      </c>
      <c r="H51" s="15">
        <v>0</v>
      </c>
      <c r="I51" s="15">
        <v>0</v>
      </c>
      <c r="J51" s="16">
        <f t="shared" si="1"/>
        <v>240000</v>
      </c>
    </row>
    <row r="52" spans="1:10" ht="11.25">
      <c r="A52" s="24" t="s">
        <v>109</v>
      </c>
      <c r="B52" s="25" t="s">
        <v>75</v>
      </c>
      <c r="C52" s="26" t="s">
        <v>55</v>
      </c>
      <c r="D52" s="17">
        <v>52353</v>
      </c>
      <c r="E52" s="17"/>
      <c r="F52" s="17"/>
      <c r="G52" s="17">
        <v>10470.6</v>
      </c>
      <c r="H52" s="17">
        <v>0</v>
      </c>
      <c r="I52" s="17">
        <v>0</v>
      </c>
      <c r="J52" s="39">
        <f t="shared" si="1"/>
        <v>41882.4</v>
      </c>
    </row>
    <row r="53" spans="1:10" ht="11.25">
      <c r="A53" s="27" t="s">
        <v>109</v>
      </c>
      <c r="B53" s="28" t="s">
        <v>52</v>
      </c>
      <c r="C53" s="29" t="s">
        <v>56</v>
      </c>
      <c r="D53" s="15">
        <v>100000</v>
      </c>
      <c r="E53" s="15"/>
      <c r="F53" s="15">
        <v>21841.85</v>
      </c>
      <c r="G53" s="15">
        <v>20000</v>
      </c>
      <c r="H53" s="15">
        <v>0</v>
      </c>
      <c r="I53" s="15">
        <v>0</v>
      </c>
      <c r="J53" s="16">
        <f t="shared" si="1"/>
        <v>58158.149999999994</v>
      </c>
    </row>
    <row r="54" spans="1:10" ht="11.25">
      <c r="A54" s="27" t="s">
        <v>86</v>
      </c>
      <c r="B54" s="28" t="s">
        <v>75</v>
      </c>
      <c r="C54" s="29" t="s">
        <v>88</v>
      </c>
      <c r="D54" s="15">
        <v>50000</v>
      </c>
      <c r="E54" s="15"/>
      <c r="F54" s="15"/>
      <c r="G54" s="15">
        <v>10000</v>
      </c>
      <c r="H54" s="15">
        <v>0</v>
      </c>
      <c r="I54" s="15">
        <v>0</v>
      </c>
      <c r="J54" s="16">
        <f t="shared" si="1"/>
        <v>40000</v>
      </c>
    </row>
    <row r="55" spans="1:10" ht="11.25">
      <c r="A55" s="32" t="s">
        <v>150</v>
      </c>
      <c r="B55" s="25" t="s">
        <v>52</v>
      </c>
      <c r="C55" s="26" t="s">
        <v>89</v>
      </c>
      <c r="D55" s="17">
        <v>100000</v>
      </c>
      <c r="E55" s="17"/>
      <c r="F55" s="17"/>
      <c r="G55" s="17">
        <v>20000</v>
      </c>
      <c r="H55" s="17">
        <v>0</v>
      </c>
      <c r="I55" s="17">
        <v>0</v>
      </c>
      <c r="J55" s="39">
        <f t="shared" si="1"/>
        <v>80000</v>
      </c>
    </row>
    <row r="56" spans="1:10" ht="11.25">
      <c r="A56" s="27" t="s">
        <v>90</v>
      </c>
      <c r="B56" s="28" t="s">
        <v>18</v>
      </c>
      <c r="C56" s="29" t="s">
        <v>91</v>
      </c>
      <c r="D56" s="15">
        <v>943948</v>
      </c>
      <c r="E56" s="15"/>
      <c r="F56" s="15">
        <v>16180.5</v>
      </c>
      <c r="G56" s="15">
        <v>0</v>
      </c>
      <c r="H56" s="15">
        <v>95242</v>
      </c>
      <c r="I56" s="15">
        <v>260108</v>
      </c>
      <c r="J56" s="16">
        <f t="shared" si="1"/>
        <v>572417.5</v>
      </c>
    </row>
    <row r="57" spans="1:10" ht="11.25">
      <c r="A57" s="32" t="s">
        <v>90</v>
      </c>
      <c r="B57" s="33" t="s">
        <v>19</v>
      </c>
      <c r="C57" s="26" t="s">
        <v>93</v>
      </c>
      <c r="D57" s="17">
        <v>4750</v>
      </c>
      <c r="E57" s="17"/>
      <c r="F57" s="17">
        <v>0</v>
      </c>
      <c r="G57" s="17">
        <v>475</v>
      </c>
      <c r="H57" s="17">
        <v>0</v>
      </c>
      <c r="I57" s="17">
        <v>0</v>
      </c>
      <c r="J57" s="39">
        <f t="shared" si="1"/>
        <v>4275</v>
      </c>
    </row>
    <row r="58" spans="1:10" ht="11.25">
      <c r="A58" s="27" t="s">
        <v>59</v>
      </c>
      <c r="B58" s="28" t="s">
        <v>15</v>
      </c>
      <c r="C58" s="29" t="s">
        <v>60</v>
      </c>
      <c r="D58" s="15">
        <v>285000</v>
      </c>
      <c r="E58" s="15"/>
      <c r="F58" s="15">
        <v>0</v>
      </c>
      <c r="G58" s="15">
        <v>0</v>
      </c>
      <c r="H58" s="15">
        <v>132587.79</v>
      </c>
      <c r="I58" s="15">
        <v>95109.4</v>
      </c>
      <c r="J58" s="16">
        <f t="shared" si="1"/>
        <v>57302.81</v>
      </c>
    </row>
    <row r="59" spans="1:10" ht="11.25">
      <c r="A59" s="24" t="s">
        <v>59</v>
      </c>
      <c r="B59" s="25" t="s">
        <v>18</v>
      </c>
      <c r="C59" s="26" t="s">
        <v>61</v>
      </c>
      <c r="D59" s="17">
        <v>1425000</v>
      </c>
      <c r="E59" s="17"/>
      <c r="F59" s="17">
        <v>0</v>
      </c>
      <c r="G59" s="17">
        <v>0</v>
      </c>
      <c r="H59" s="17">
        <v>0</v>
      </c>
      <c r="I59" s="17">
        <v>914439.91</v>
      </c>
      <c r="J59" s="39">
        <f t="shared" si="1"/>
        <v>510560.08999999997</v>
      </c>
    </row>
    <row r="60" spans="1:10" ht="11.25">
      <c r="A60" s="27" t="s">
        <v>59</v>
      </c>
      <c r="B60" s="28" t="s">
        <v>19</v>
      </c>
      <c r="C60" s="29" t="s">
        <v>62</v>
      </c>
      <c r="D60" s="15">
        <v>950</v>
      </c>
      <c r="E60" s="15"/>
      <c r="F60" s="15">
        <v>0</v>
      </c>
      <c r="G60" s="15">
        <v>95</v>
      </c>
      <c r="H60" s="15">
        <v>0</v>
      </c>
      <c r="I60" s="15">
        <v>0</v>
      </c>
      <c r="J60" s="16">
        <f t="shared" si="1"/>
        <v>855</v>
      </c>
    </row>
    <row r="61" spans="1:10" ht="11.25">
      <c r="A61" s="27" t="s">
        <v>59</v>
      </c>
      <c r="B61" s="28" t="s">
        <v>141</v>
      </c>
      <c r="C61" s="29" t="s">
        <v>140</v>
      </c>
      <c r="D61" s="15">
        <v>0</v>
      </c>
      <c r="E61" s="15">
        <v>21841.85</v>
      </c>
      <c r="F61" s="15"/>
      <c r="G61" s="15">
        <v>0</v>
      </c>
      <c r="H61" s="15">
        <v>0</v>
      </c>
      <c r="I61" s="15">
        <v>21807.66</v>
      </c>
      <c r="J61" s="16">
        <f>SUM(D61+E61-F61-G61-H61-I61)</f>
        <v>34.18999999999869</v>
      </c>
    </row>
    <row r="62" spans="1:10" ht="11.25">
      <c r="A62" s="24" t="s">
        <v>59</v>
      </c>
      <c r="B62" s="25" t="s">
        <v>20</v>
      </c>
      <c r="C62" s="26" t="s">
        <v>63</v>
      </c>
      <c r="D62" s="17">
        <v>47500</v>
      </c>
      <c r="E62" s="17"/>
      <c r="F62" s="17">
        <v>0</v>
      </c>
      <c r="G62" s="17">
        <v>4750</v>
      </c>
      <c r="H62" s="17">
        <v>0</v>
      </c>
      <c r="I62" s="17">
        <v>0</v>
      </c>
      <c r="J62" s="39">
        <f aca="true" t="shared" si="2" ref="J62:J74">D62+E62-F62-G62-H62-I62</f>
        <v>42750</v>
      </c>
    </row>
    <row r="63" spans="1:10" ht="11.25">
      <c r="A63" s="27" t="s">
        <v>94</v>
      </c>
      <c r="B63" s="28" t="s">
        <v>18</v>
      </c>
      <c r="C63" s="29" t="s">
        <v>95</v>
      </c>
      <c r="D63" s="15">
        <v>1425000</v>
      </c>
      <c r="E63" s="15"/>
      <c r="F63" s="15">
        <v>0</v>
      </c>
      <c r="G63" s="15">
        <v>0</v>
      </c>
      <c r="H63" s="15">
        <v>10383</v>
      </c>
      <c r="I63" s="15">
        <v>1070214.03</v>
      </c>
      <c r="J63" s="16">
        <f t="shared" si="2"/>
        <v>344402.97</v>
      </c>
    </row>
    <row r="64" spans="1:10" ht="11.25">
      <c r="A64" s="32" t="s">
        <v>96</v>
      </c>
      <c r="B64" s="33" t="s">
        <v>75</v>
      </c>
      <c r="C64" s="26" t="s">
        <v>98</v>
      </c>
      <c r="D64" s="17">
        <v>61652</v>
      </c>
      <c r="E64" s="17"/>
      <c r="F64" s="17"/>
      <c r="G64" s="17">
        <v>12330.4</v>
      </c>
      <c r="H64" s="17">
        <v>0</v>
      </c>
      <c r="I64" s="17">
        <v>0</v>
      </c>
      <c r="J64" s="39">
        <f t="shared" si="2"/>
        <v>49321.6</v>
      </c>
    </row>
    <row r="65" spans="1:10" ht="11.25">
      <c r="A65" s="34" t="s">
        <v>96</v>
      </c>
      <c r="B65" s="35" t="s">
        <v>52</v>
      </c>
      <c r="C65" s="29" t="s">
        <v>100</v>
      </c>
      <c r="D65" s="15">
        <v>700000</v>
      </c>
      <c r="E65" s="15"/>
      <c r="F65" s="15">
        <v>341000</v>
      </c>
      <c r="G65" s="15">
        <v>340000</v>
      </c>
      <c r="H65" s="15">
        <v>0</v>
      </c>
      <c r="I65" s="15">
        <v>0</v>
      </c>
      <c r="J65" s="16">
        <f t="shared" si="2"/>
        <v>19000</v>
      </c>
    </row>
    <row r="66" spans="1:10" ht="11.25">
      <c r="A66" s="34" t="s">
        <v>151</v>
      </c>
      <c r="B66" s="35" t="s">
        <v>18</v>
      </c>
      <c r="C66" s="29" t="s">
        <v>114</v>
      </c>
      <c r="D66" s="15">
        <v>1850000</v>
      </c>
      <c r="E66" s="15"/>
      <c r="F66" s="15">
        <v>0</v>
      </c>
      <c r="G66" s="15">
        <v>0</v>
      </c>
      <c r="H66" s="15">
        <v>200634.67</v>
      </c>
      <c r="I66" s="15">
        <v>1643449.19</v>
      </c>
      <c r="J66" s="16">
        <f t="shared" si="2"/>
        <v>5916.14000000013</v>
      </c>
    </row>
    <row r="67" spans="1:10" ht="11.25">
      <c r="A67" s="24" t="s">
        <v>111</v>
      </c>
      <c r="B67" s="25" t="s">
        <v>15</v>
      </c>
      <c r="C67" s="26" t="s">
        <v>76</v>
      </c>
      <c r="D67" s="17">
        <v>7125</v>
      </c>
      <c r="E67" s="17"/>
      <c r="F67" s="17"/>
      <c r="G67" s="17">
        <v>712.5</v>
      </c>
      <c r="H67" s="17">
        <v>0</v>
      </c>
      <c r="I67" s="17">
        <v>0</v>
      </c>
      <c r="J67" s="39">
        <f t="shared" si="2"/>
        <v>6412.5</v>
      </c>
    </row>
    <row r="68" spans="1:10" ht="11.25">
      <c r="A68" s="24" t="s">
        <v>111</v>
      </c>
      <c r="B68" s="25" t="s">
        <v>25</v>
      </c>
      <c r="C68" s="26" t="s">
        <v>77</v>
      </c>
      <c r="D68" s="17">
        <v>33250</v>
      </c>
      <c r="E68" s="17"/>
      <c r="F68" s="17"/>
      <c r="G68" s="17">
        <v>3325</v>
      </c>
      <c r="H68" s="17">
        <v>0</v>
      </c>
      <c r="I68" s="17">
        <v>0</v>
      </c>
      <c r="J68" s="39">
        <f t="shared" si="2"/>
        <v>29925</v>
      </c>
    </row>
    <row r="69" spans="1:10" ht="11.25">
      <c r="A69" s="27" t="s">
        <v>111</v>
      </c>
      <c r="B69" s="28" t="s">
        <v>18</v>
      </c>
      <c r="C69" s="29" t="s">
        <v>65</v>
      </c>
      <c r="D69" s="15">
        <v>320720</v>
      </c>
      <c r="E69" s="15"/>
      <c r="F69" s="15"/>
      <c r="G69" s="15">
        <v>32072</v>
      </c>
      <c r="H69" s="15">
        <v>0</v>
      </c>
      <c r="I69" s="15">
        <v>14083.99</v>
      </c>
      <c r="J69" s="16">
        <f t="shared" si="2"/>
        <v>274564.01</v>
      </c>
    </row>
    <row r="70" spans="1:10" ht="11.25">
      <c r="A70" s="24" t="s">
        <v>111</v>
      </c>
      <c r="B70" s="33" t="s">
        <v>20</v>
      </c>
      <c r="C70" s="26" t="s">
        <v>112</v>
      </c>
      <c r="D70" s="17">
        <v>37535</v>
      </c>
      <c r="E70" s="17"/>
      <c r="F70" s="17"/>
      <c r="G70" s="17">
        <v>3753.5</v>
      </c>
      <c r="H70" s="17">
        <v>0</v>
      </c>
      <c r="I70" s="17">
        <v>0</v>
      </c>
      <c r="J70" s="39">
        <f t="shared" si="2"/>
        <v>33781.5</v>
      </c>
    </row>
    <row r="71" spans="1:10" ht="11.25">
      <c r="A71" s="24" t="s">
        <v>64</v>
      </c>
      <c r="B71" s="25" t="s">
        <v>15</v>
      </c>
      <c r="C71" s="26" t="s">
        <v>66</v>
      </c>
      <c r="D71" s="17">
        <v>90250</v>
      </c>
      <c r="E71" s="17"/>
      <c r="F71" s="17"/>
      <c r="G71" s="17">
        <v>9025</v>
      </c>
      <c r="H71" s="17">
        <v>0</v>
      </c>
      <c r="I71" s="17">
        <v>0</v>
      </c>
      <c r="J71" s="39">
        <f t="shared" si="2"/>
        <v>81225</v>
      </c>
    </row>
    <row r="72" spans="1:10" ht="11.25">
      <c r="A72" s="24" t="s">
        <v>64</v>
      </c>
      <c r="B72" s="25" t="s">
        <v>25</v>
      </c>
      <c r="C72" s="26" t="s">
        <v>67</v>
      </c>
      <c r="D72" s="17">
        <v>332500</v>
      </c>
      <c r="E72" s="17"/>
      <c r="F72" s="17">
        <v>228555</v>
      </c>
      <c r="G72" s="17">
        <v>55195</v>
      </c>
      <c r="H72" s="17">
        <v>0</v>
      </c>
      <c r="I72" s="17">
        <v>48139.46</v>
      </c>
      <c r="J72" s="39">
        <f t="shared" si="2"/>
        <v>610.5400000000009</v>
      </c>
    </row>
    <row r="73" spans="1:10" ht="11.25">
      <c r="A73" s="27" t="s">
        <v>64</v>
      </c>
      <c r="B73" s="28" t="s">
        <v>18</v>
      </c>
      <c r="C73" s="29" t="s">
        <v>68</v>
      </c>
      <c r="D73" s="15">
        <v>219450</v>
      </c>
      <c r="E73" s="15">
        <v>228555</v>
      </c>
      <c r="F73" s="15"/>
      <c r="G73" s="15">
        <v>0</v>
      </c>
      <c r="H73" s="15">
        <v>500</v>
      </c>
      <c r="I73" s="15">
        <v>439444.74</v>
      </c>
      <c r="J73" s="16">
        <f t="shared" si="2"/>
        <v>8060.260000000009</v>
      </c>
    </row>
    <row r="74" spans="1:10" ht="12" thickBot="1">
      <c r="A74" s="36" t="s">
        <v>64</v>
      </c>
      <c r="B74" s="37" t="s">
        <v>20</v>
      </c>
      <c r="C74" s="38" t="s">
        <v>78</v>
      </c>
      <c r="D74" s="17">
        <v>15200</v>
      </c>
      <c r="E74" s="17"/>
      <c r="F74" s="17"/>
      <c r="G74" s="17">
        <v>1520</v>
      </c>
      <c r="H74" s="17">
        <v>0</v>
      </c>
      <c r="I74" s="17">
        <v>0</v>
      </c>
      <c r="J74" s="39">
        <f t="shared" si="2"/>
        <v>13680</v>
      </c>
    </row>
    <row r="75" spans="1:10" ht="12" thickBot="1">
      <c r="A75" s="11"/>
      <c r="B75" s="19"/>
      <c r="C75" s="12" t="s">
        <v>8</v>
      </c>
      <c r="D75" s="13">
        <f aca="true" t="shared" si="3" ref="D75:I75">SUM(D5:D74)</f>
        <v>25429817</v>
      </c>
      <c r="E75" s="13">
        <f t="shared" si="3"/>
        <v>630985.34</v>
      </c>
      <c r="F75" s="13">
        <f t="shared" si="3"/>
        <v>971985.34</v>
      </c>
      <c r="G75" s="13">
        <f t="shared" si="3"/>
        <v>984317.39</v>
      </c>
      <c r="H75" s="13">
        <f t="shared" si="3"/>
        <v>500673.29000000004</v>
      </c>
      <c r="I75" s="13">
        <f t="shared" si="3"/>
        <v>11483189.88</v>
      </c>
      <c r="J75" s="40">
        <f>SUM(J7:J74)</f>
        <v>12120636.439999998</v>
      </c>
    </row>
    <row r="76" spans="3:10" ht="12.75">
      <c r="C76" s="5"/>
      <c r="J76"/>
    </row>
    <row r="77" ht="12.75">
      <c r="J77"/>
    </row>
    <row r="78" ht="12.75">
      <c r="J78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3" max="1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K78"/>
  <sheetViews>
    <sheetView zoomScaleSheetLayoutView="100" zoomScalePageLayoutView="0" workbookViewId="0" topLeftCell="A2">
      <pane xSplit="2" ySplit="5" topLeftCell="C58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J75" sqref="J75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1" width="9.28125" style="4" customWidth="1"/>
    <col min="12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153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20.85</v>
      </c>
      <c r="J7" s="16">
        <f aca="true" t="shared" si="0" ref="J7:J15">D7+E7-F7-G7-H7-I7</f>
        <v>2482.05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0</v>
      </c>
      <c r="H8" s="17">
        <v>14137.9</v>
      </c>
      <c r="I8" s="17">
        <v>70689.5</v>
      </c>
      <c r="J8" s="39">
        <f t="shared" si="0"/>
        <v>672.6000000000058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0</v>
      </c>
      <c r="I9" s="15">
        <v>29260.16</v>
      </c>
      <c r="J9" s="16">
        <f t="shared" si="0"/>
        <v>8701.84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>
        <v>1275.5</v>
      </c>
      <c r="F10" s="17"/>
      <c r="G10" s="17">
        <v>0</v>
      </c>
      <c r="H10" s="17">
        <v>2827.58</v>
      </c>
      <c r="I10" s="17">
        <v>14692.92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7450</v>
      </c>
      <c r="J15" s="39">
        <f t="shared" si="0"/>
        <v>41590.770000000004</v>
      </c>
    </row>
    <row r="16" spans="1:10" ht="11.25">
      <c r="A16" s="24" t="s">
        <v>21</v>
      </c>
      <c r="B16" s="25" t="s">
        <v>19</v>
      </c>
      <c r="C16" s="14" t="s">
        <v>149</v>
      </c>
      <c r="D16" s="18">
        <v>0</v>
      </c>
      <c r="E16" s="18">
        <v>1000</v>
      </c>
      <c r="F16" s="18"/>
      <c r="G16" s="18">
        <v>0</v>
      </c>
      <c r="H16" s="18">
        <v>0</v>
      </c>
      <c r="I16" s="18">
        <v>0</v>
      </c>
      <c r="J16" s="39">
        <f>SUM(D16+E16-F16-G16-H16-I16)</f>
        <v>1000</v>
      </c>
    </row>
    <row r="17" spans="1:10" ht="11.25">
      <c r="A17" s="27" t="s">
        <v>21</v>
      </c>
      <c r="B17" s="28" t="s">
        <v>101</v>
      </c>
      <c r="C17" s="29" t="s">
        <v>102</v>
      </c>
      <c r="D17" s="15">
        <v>38000</v>
      </c>
      <c r="E17" s="15"/>
      <c r="F17" s="15"/>
      <c r="G17" s="15">
        <v>3800</v>
      </c>
      <c r="H17" s="15">
        <v>0</v>
      </c>
      <c r="I17" s="15">
        <v>16200</v>
      </c>
      <c r="J17" s="16">
        <f aca="true" t="shared" si="1" ref="J17:J60">D17+E17-F17-G17-H17-I17</f>
        <v>18000</v>
      </c>
    </row>
    <row r="18" spans="1:11" ht="11.25">
      <c r="A18" s="24" t="s">
        <v>21</v>
      </c>
      <c r="B18" s="25" t="s">
        <v>72</v>
      </c>
      <c r="C18" s="26" t="s">
        <v>73</v>
      </c>
      <c r="D18" s="17">
        <v>9500</v>
      </c>
      <c r="E18" s="17"/>
      <c r="F18" s="17"/>
      <c r="G18" s="17">
        <v>950</v>
      </c>
      <c r="H18" s="17">
        <v>0</v>
      </c>
      <c r="I18" s="17">
        <v>790</v>
      </c>
      <c r="J18" s="39">
        <f t="shared" si="1"/>
        <v>7760</v>
      </c>
      <c r="K18" s="9"/>
    </row>
    <row r="19" spans="1:10" ht="11.25">
      <c r="A19" s="32" t="s">
        <v>79</v>
      </c>
      <c r="B19" s="25" t="s">
        <v>15</v>
      </c>
      <c r="C19" s="26" t="s">
        <v>104</v>
      </c>
      <c r="D19" s="17">
        <v>42490</v>
      </c>
      <c r="E19" s="17"/>
      <c r="F19" s="17"/>
      <c r="G19" s="17">
        <v>4249</v>
      </c>
      <c r="H19" s="17">
        <v>0</v>
      </c>
      <c r="I19" s="17">
        <v>0</v>
      </c>
      <c r="J19" s="39">
        <f t="shared" si="1"/>
        <v>38241</v>
      </c>
    </row>
    <row r="20" spans="1:10" ht="11.25">
      <c r="A20" s="27" t="s">
        <v>79</v>
      </c>
      <c r="B20" s="28" t="s">
        <v>18</v>
      </c>
      <c r="C20" s="29" t="s">
        <v>105</v>
      </c>
      <c r="D20" s="15">
        <v>383000</v>
      </c>
      <c r="E20" s="15"/>
      <c r="F20" s="15"/>
      <c r="G20" s="15">
        <v>38300</v>
      </c>
      <c r="H20" s="15">
        <v>0</v>
      </c>
      <c r="I20" s="15">
        <v>62610.82</v>
      </c>
      <c r="J20" s="16">
        <f t="shared" si="1"/>
        <v>282089.18</v>
      </c>
    </row>
    <row r="21" spans="1:10" ht="11.25">
      <c r="A21" s="30" t="s">
        <v>80</v>
      </c>
      <c r="B21" s="31" t="s">
        <v>15</v>
      </c>
      <c r="C21" s="14" t="s">
        <v>81</v>
      </c>
      <c r="D21" s="18">
        <v>42882</v>
      </c>
      <c r="E21" s="18"/>
      <c r="F21" s="18">
        <v>42881.99</v>
      </c>
      <c r="G21" s="18">
        <v>0</v>
      </c>
      <c r="H21" s="18">
        <v>0</v>
      </c>
      <c r="I21" s="18">
        <v>0</v>
      </c>
      <c r="J21" s="39">
        <f t="shared" si="1"/>
        <v>0.010000000002037268</v>
      </c>
    </row>
    <row r="22" spans="1:10" ht="11.25">
      <c r="A22" s="27" t="s">
        <v>80</v>
      </c>
      <c r="B22" s="28" t="s">
        <v>18</v>
      </c>
      <c r="C22" s="29" t="s">
        <v>82</v>
      </c>
      <c r="D22" s="15">
        <v>171526</v>
      </c>
      <c r="E22" s="15"/>
      <c r="F22" s="15">
        <v>171526</v>
      </c>
      <c r="G22" s="15">
        <v>0</v>
      </c>
      <c r="H22" s="15">
        <v>0</v>
      </c>
      <c r="I22" s="15">
        <v>0</v>
      </c>
      <c r="J22" s="16">
        <f t="shared" si="1"/>
        <v>0</v>
      </c>
    </row>
    <row r="23" spans="1:11" ht="11.25">
      <c r="A23" s="30" t="s">
        <v>80</v>
      </c>
      <c r="B23" s="31" t="s">
        <v>133</v>
      </c>
      <c r="C23" s="14" t="s">
        <v>136</v>
      </c>
      <c r="D23" s="18">
        <v>0</v>
      </c>
      <c r="E23" s="18">
        <v>42881.99</v>
      </c>
      <c r="F23" s="18"/>
      <c r="G23" s="18">
        <v>0</v>
      </c>
      <c r="H23" s="18">
        <v>0</v>
      </c>
      <c r="I23" s="18">
        <v>0</v>
      </c>
      <c r="J23" s="39">
        <f t="shared" si="1"/>
        <v>42881.99</v>
      </c>
      <c r="K23" s="10"/>
    </row>
    <row r="24" spans="1:10" ht="11.25">
      <c r="A24" s="27" t="s">
        <v>80</v>
      </c>
      <c r="B24" s="28" t="s">
        <v>132</v>
      </c>
      <c r="C24" s="29" t="s">
        <v>134</v>
      </c>
      <c r="D24" s="15">
        <v>0</v>
      </c>
      <c r="E24" s="15">
        <v>171526</v>
      </c>
      <c r="F24" s="15"/>
      <c r="G24" s="15">
        <v>0</v>
      </c>
      <c r="H24" s="15">
        <v>0</v>
      </c>
      <c r="I24" s="15">
        <v>0</v>
      </c>
      <c r="J24" s="16">
        <f t="shared" si="1"/>
        <v>171526</v>
      </c>
    </row>
    <row r="25" spans="1:10" ht="11.25">
      <c r="A25" s="30" t="s">
        <v>83</v>
      </c>
      <c r="B25" s="31" t="s">
        <v>15</v>
      </c>
      <c r="C25" s="14" t="s">
        <v>135</v>
      </c>
      <c r="D25" s="18">
        <v>28588</v>
      </c>
      <c r="E25" s="18"/>
      <c r="F25" s="18"/>
      <c r="G25" s="18">
        <v>28587.99</v>
      </c>
      <c r="H25" s="18">
        <v>0</v>
      </c>
      <c r="I25" s="18">
        <v>0</v>
      </c>
      <c r="J25" s="39">
        <f t="shared" si="1"/>
        <v>0.00999999999839929</v>
      </c>
    </row>
    <row r="26" spans="1:10" ht="11.25">
      <c r="A26" s="27" t="s">
        <v>83</v>
      </c>
      <c r="B26" s="28" t="s">
        <v>18</v>
      </c>
      <c r="C26" s="29" t="s">
        <v>85</v>
      </c>
      <c r="D26" s="15">
        <v>114351</v>
      </c>
      <c r="E26" s="15"/>
      <c r="F26" s="15"/>
      <c r="G26" s="15">
        <v>114351</v>
      </c>
      <c r="H26" s="15">
        <v>0</v>
      </c>
      <c r="I26" s="15">
        <v>0</v>
      </c>
      <c r="J26" s="16">
        <f t="shared" si="1"/>
        <v>0</v>
      </c>
    </row>
    <row r="27" spans="1:10" ht="11.25">
      <c r="A27" s="27" t="s">
        <v>107</v>
      </c>
      <c r="B27" s="28" t="s">
        <v>15</v>
      </c>
      <c r="C27" s="29" t="s">
        <v>26</v>
      </c>
      <c r="D27" s="15">
        <v>28500</v>
      </c>
      <c r="E27" s="15"/>
      <c r="F27" s="15"/>
      <c r="G27" s="15">
        <v>2850</v>
      </c>
      <c r="H27" s="15">
        <v>0</v>
      </c>
      <c r="I27" s="15">
        <v>0</v>
      </c>
      <c r="J27" s="16">
        <f t="shared" si="1"/>
        <v>25650</v>
      </c>
    </row>
    <row r="28" spans="1:10" ht="11.25">
      <c r="A28" s="27" t="s">
        <v>107</v>
      </c>
      <c r="B28" s="28" t="s">
        <v>17</v>
      </c>
      <c r="C28" s="29" t="s">
        <v>27</v>
      </c>
      <c r="D28" s="15">
        <v>95000</v>
      </c>
      <c r="E28" s="15"/>
      <c r="F28" s="15"/>
      <c r="G28" s="15">
        <v>32759.75</v>
      </c>
      <c r="H28" s="15">
        <v>0</v>
      </c>
      <c r="I28" s="15">
        <v>1860</v>
      </c>
      <c r="J28" s="16">
        <f t="shared" si="1"/>
        <v>60380.25</v>
      </c>
    </row>
    <row r="29" spans="1:10" ht="11.25">
      <c r="A29" s="24" t="s">
        <v>107</v>
      </c>
      <c r="B29" s="25" t="s">
        <v>25</v>
      </c>
      <c r="C29" s="26" t="s">
        <v>31</v>
      </c>
      <c r="D29" s="17">
        <v>380000</v>
      </c>
      <c r="E29" s="17"/>
      <c r="F29" s="17">
        <v>150000</v>
      </c>
      <c r="G29" s="17">
        <v>38000</v>
      </c>
      <c r="H29" s="17">
        <v>0</v>
      </c>
      <c r="I29" s="17">
        <v>0</v>
      </c>
      <c r="J29" s="39">
        <f t="shared" si="1"/>
        <v>192000</v>
      </c>
    </row>
    <row r="30" spans="1:10" ht="11.25">
      <c r="A30" s="27" t="s">
        <v>107</v>
      </c>
      <c r="B30" s="28" t="s">
        <v>18</v>
      </c>
      <c r="C30" s="29" t="s">
        <v>28</v>
      </c>
      <c r="D30" s="15">
        <v>285000</v>
      </c>
      <c r="E30" s="15">
        <v>150000</v>
      </c>
      <c r="F30" s="15"/>
      <c r="G30" s="15">
        <v>0</v>
      </c>
      <c r="H30" s="15">
        <v>6131.75</v>
      </c>
      <c r="I30" s="15">
        <v>250368.25</v>
      </c>
      <c r="J30" s="16">
        <f t="shared" si="1"/>
        <v>178500</v>
      </c>
    </row>
    <row r="31" spans="1:10" ht="11.25">
      <c r="A31" s="24" t="s">
        <v>107</v>
      </c>
      <c r="B31" s="25" t="s">
        <v>19</v>
      </c>
      <c r="C31" s="26" t="s">
        <v>29</v>
      </c>
      <c r="D31" s="17">
        <v>38760</v>
      </c>
      <c r="E31" s="17"/>
      <c r="F31" s="17"/>
      <c r="G31" s="17">
        <v>24135.75</v>
      </c>
      <c r="H31" s="17">
        <v>0</v>
      </c>
      <c r="I31" s="17">
        <v>372</v>
      </c>
      <c r="J31" s="39">
        <f t="shared" si="1"/>
        <v>14252.25</v>
      </c>
    </row>
    <row r="32" spans="1:10" ht="11.25">
      <c r="A32" s="27" t="s">
        <v>107</v>
      </c>
      <c r="B32" s="28" t="s">
        <v>20</v>
      </c>
      <c r="C32" s="29" t="s">
        <v>30</v>
      </c>
      <c r="D32" s="15">
        <v>28500</v>
      </c>
      <c r="E32" s="15"/>
      <c r="F32" s="15"/>
      <c r="G32" s="15">
        <v>2850</v>
      </c>
      <c r="H32" s="15">
        <v>0</v>
      </c>
      <c r="I32" s="15">
        <v>0</v>
      </c>
      <c r="J32" s="16">
        <f t="shared" si="1"/>
        <v>25650</v>
      </c>
    </row>
    <row r="33" spans="1:10" ht="11.25">
      <c r="A33" s="27" t="s">
        <v>110</v>
      </c>
      <c r="B33" s="28" t="s">
        <v>25</v>
      </c>
      <c r="C33" s="29" t="s">
        <v>57</v>
      </c>
      <c r="D33" s="15">
        <v>9500</v>
      </c>
      <c r="E33" s="15"/>
      <c r="F33" s="15"/>
      <c r="G33" s="15">
        <v>950</v>
      </c>
      <c r="H33" s="15">
        <v>0</v>
      </c>
      <c r="I33" s="15">
        <v>0</v>
      </c>
      <c r="J33" s="16">
        <f t="shared" si="1"/>
        <v>8550</v>
      </c>
    </row>
    <row r="34" spans="1:10" ht="11.25">
      <c r="A34" s="24" t="s">
        <v>110</v>
      </c>
      <c r="B34" s="25" t="s">
        <v>18</v>
      </c>
      <c r="C34" s="26" t="s">
        <v>58</v>
      </c>
      <c r="D34" s="17">
        <v>76000</v>
      </c>
      <c r="E34" s="17"/>
      <c r="F34" s="17"/>
      <c r="G34" s="17">
        <v>7600</v>
      </c>
      <c r="H34" s="17">
        <v>0</v>
      </c>
      <c r="I34" s="17">
        <v>0</v>
      </c>
      <c r="J34" s="39">
        <f t="shared" si="1"/>
        <v>68400</v>
      </c>
    </row>
    <row r="35" spans="1:10" ht="11.25">
      <c r="A35" s="24" t="s">
        <v>32</v>
      </c>
      <c r="B35" s="25" t="s">
        <v>33</v>
      </c>
      <c r="C35" s="26" t="s">
        <v>37</v>
      </c>
      <c r="D35" s="17">
        <v>11330918</v>
      </c>
      <c r="E35" s="17"/>
      <c r="F35" s="17"/>
      <c r="G35" s="17">
        <v>0</v>
      </c>
      <c r="H35" s="17">
        <v>0</v>
      </c>
      <c r="I35" s="17">
        <v>4206902.05</v>
      </c>
      <c r="J35" s="39">
        <f t="shared" si="1"/>
        <v>7124015.95</v>
      </c>
    </row>
    <row r="36" spans="1:10" ht="11.25">
      <c r="A36" s="27" t="s">
        <v>32</v>
      </c>
      <c r="B36" s="28" t="s">
        <v>34</v>
      </c>
      <c r="C36" s="29" t="s">
        <v>38</v>
      </c>
      <c r="D36" s="15">
        <v>4750</v>
      </c>
      <c r="E36" s="15"/>
      <c r="F36" s="15">
        <v>0</v>
      </c>
      <c r="G36" s="15">
        <v>475</v>
      </c>
      <c r="H36" s="15">
        <v>0</v>
      </c>
      <c r="I36" s="15">
        <v>0</v>
      </c>
      <c r="J36" s="16">
        <f t="shared" si="1"/>
        <v>4275</v>
      </c>
    </row>
    <row r="37" spans="1:10" ht="11.25">
      <c r="A37" s="24" t="s">
        <v>32</v>
      </c>
      <c r="B37" s="25" t="s">
        <v>15</v>
      </c>
      <c r="C37" s="26" t="s">
        <v>39</v>
      </c>
      <c r="D37" s="17">
        <v>285000</v>
      </c>
      <c r="E37" s="17"/>
      <c r="F37" s="17">
        <v>0</v>
      </c>
      <c r="G37" s="17">
        <v>0</v>
      </c>
      <c r="H37" s="17">
        <v>5310</v>
      </c>
      <c r="I37" s="17">
        <v>119942.97</v>
      </c>
      <c r="J37" s="39">
        <f t="shared" si="1"/>
        <v>159747.03</v>
      </c>
    </row>
    <row r="38" spans="1:10" ht="11.25">
      <c r="A38" s="27" t="s">
        <v>32</v>
      </c>
      <c r="B38" s="28" t="s">
        <v>24</v>
      </c>
      <c r="C38" s="29" t="s">
        <v>40</v>
      </c>
      <c r="D38" s="15">
        <v>9500</v>
      </c>
      <c r="E38" s="15"/>
      <c r="F38" s="15">
        <v>0</v>
      </c>
      <c r="G38" s="15">
        <v>950</v>
      </c>
      <c r="H38" s="15">
        <v>0</v>
      </c>
      <c r="I38" s="15">
        <v>2300</v>
      </c>
      <c r="J38" s="16">
        <f t="shared" si="1"/>
        <v>6250</v>
      </c>
    </row>
    <row r="39" spans="1:10" ht="11.25">
      <c r="A39" s="24" t="s">
        <v>32</v>
      </c>
      <c r="B39" s="25" t="s">
        <v>17</v>
      </c>
      <c r="C39" s="26" t="s">
        <v>41</v>
      </c>
      <c r="D39" s="17">
        <v>950</v>
      </c>
      <c r="E39" s="17"/>
      <c r="F39" s="17">
        <v>0</v>
      </c>
      <c r="G39" s="17">
        <v>95</v>
      </c>
      <c r="H39" s="17">
        <v>0</v>
      </c>
      <c r="I39" s="17">
        <v>0</v>
      </c>
      <c r="J39" s="39">
        <f t="shared" si="1"/>
        <v>855</v>
      </c>
    </row>
    <row r="40" spans="1:10" ht="11.25">
      <c r="A40" s="27" t="s">
        <v>32</v>
      </c>
      <c r="B40" s="28" t="s">
        <v>25</v>
      </c>
      <c r="C40" s="29" t="s">
        <v>42</v>
      </c>
      <c r="D40" s="15">
        <v>4749</v>
      </c>
      <c r="E40" s="15"/>
      <c r="F40" s="15">
        <v>0</v>
      </c>
      <c r="G40" s="15">
        <v>0</v>
      </c>
      <c r="H40" s="15">
        <v>0</v>
      </c>
      <c r="I40" s="15">
        <v>0</v>
      </c>
      <c r="J40" s="16">
        <f t="shared" si="1"/>
        <v>4749</v>
      </c>
    </row>
    <row r="41" spans="1:10" ht="11.25">
      <c r="A41" s="24" t="s">
        <v>32</v>
      </c>
      <c r="B41" s="25" t="s">
        <v>18</v>
      </c>
      <c r="C41" s="26" t="s">
        <v>43</v>
      </c>
      <c r="D41" s="17">
        <v>1425000</v>
      </c>
      <c r="E41" s="17"/>
      <c r="F41" s="17"/>
      <c r="G41" s="17">
        <v>0</v>
      </c>
      <c r="H41" s="17">
        <v>9053.24</v>
      </c>
      <c r="I41" s="17">
        <v>1415946.76</v>
      </c>
      <c r="J41" s="39">
        <f t="shared" si="1"/>
        <v>0</v>
      </c>
    </row>
    <row r="42" spans="1:10" ht="11.25">
      <c r="A42" s="27" t="s">
        <v>32</v>
      </c>
      <c r="B42" s="28" t="s">
        <v>35</v>
      </c>
      <c r="C42" s="29" t="s">
        <v>44</v>
      </c>
      <c r="D42" s="15">
        <v>1150949</v>
      </c>
      <c r="E42" s="15"/>
      <c r="F42" s="15"/>
      <c r="G42" s="15">
        <v>0</v>
      </c>
      <c r="H42" s="15">
        <v>0</v>
      </c>
      <c r="I42" s="15">
        <v>394997.17</v>
      </c>
      <c r="J42" s="16">
        <f t="shared" si="1"/>
        <v>755951.8300000001</v>
      </c>
    </row>
    <row r="43" spans="1:10" ht="11.25">
      <c r="A43" s="24" t="s">
        <v>32</v>
      </c>
      <c r="B43" s="25" t="s">
        <v>19</v>
      </c>
      <c r="C43" s="26" t="s">
        <v>45</v>
      </c>
      <c r="D43" s="17">
        <v>950</v>
      </c>
      <c r="E43" s="17">
        <v>3905</v>
      </c>
      <c r="F43" s="17"/>
      <c r="G43" s="17">
        <v>0</v>
      </c>
      <c r="H43" s="17">
        <v>0</v>
      </c>
      <c r="I43" s="17">
        <v>1685.38</v>
      </c>
      <c r="J43" s="39">
        <f t="shared" si="1"/>
        <v>3169.62</v>
      </c>
    </row>
    <row r="44" spans="1:10" ht="11.25">
      <c r="A44" s="27" t="s">
        <v>32</v>
      </c>
      <c r="B44" s="28" t="s">
        <v>36</v>
      </c>
      <c r="C44" s="29" t="s">
        <v>46</v>
      </c>
      <c r="D44" s="15">
        <v>297127</v>
      </c>
      <c r="E44" s="15"/>
      <c r="F44" s="15"/>
      <c r="G44" s="15">
        <v>0</v>
      </c>
      <c r="H44" s="15">
        <v>0</v>
      </c>
      <c r="I44" s="15">
        <v>103687.8</v>
      </c>
      <c r="J44" s="16">
        <f t="shared" si="1"/>
        <v>193439.2</v>
      </c>
    </row>
    <row r="45" spans="1:10" ht="11.25">
      <c r="A45" s="24" t="s">
        <v>32</v>
      </c>
      <c r="B45" s="25" t="s">
        <v>20</v>
      </c>
      <c r="C45" s="26" t="s">
        <v>47</v>
      </c>
      <c r="D45" s="17">
        <v>47500</v>
      </c>
      <c r="E45" s="17"/>
      <c r="F45" s="17">
        <v>0</v>
      </c>
      <c r="G45" s="17">
        <v>4750</v>
      </c>
      <c r="H45" s="17">
        <v>0</v>
      </c>
      <c r="I45" s="17">
        <v>1580</v>
      </c>
      <c r="J45" s="39">
        <f t="shared" si="1"/>
        <v>41170</v>
      </c>
    </row>
    <row r="46" spans="1:10" ht="11.25">
      <c r="A46" s="27" t="s">
        <v>108</v>
      </c>
      <c r="B46" s="28" t="s">
        <v>15</v>
      </c>
      <c r="C46" s="29" t="s">
        <v>48</v>
      </c>
      <c r="D46" s="15">
        <v>47500</v>
      </c>
      <c r="E46" s="15">
        <v>10000</v>
      </c>
      <c r="F46" s="15"/>
      <c r="G46" s="15">
        <v>0</v>
      </c>
      <c r="H46" s="15">
        <v>25757.39</v>
      </c>
      <c r="I46" s="15">
        <v>22934.37</v>
      </c>
      <c r="J46" s="16">
        <f t="shared" si="1"/>
        <v>8808.240000000002</v>
      </c>
    </row>
    <row r="47" spans="1:10" ht="11.25">
      <c r="A47" s="24" t="s">
        <v>108</v>
      </c>
      <c r="B47" s="25" t="s">
        <v>18</v>
      </c>
      <c r="C47" s="26" t="s">
        <v>49</v>
      </c>
      <c r="D47" s="17">
        <v>2850</v>
      </c>
      <c r="E47" s="17"/>
      <c r="F47" s="17"/>
      <c r="G47" s="17">
        <v>285</v>
      </c>
      <c r="H47" s="17">
        <v>0</v>
      </c>
      <c r="I47" s="17">
        <v>0</v>
      </c>
      <c r="J47" s="39">
        <f t="shared" si="1"/>
        <v>2565</v>
      </c>
    </row>
    <row r="48" spans="1:10" ht="11.25">
      <c r="A48" s="27" t="s">
        <v>108</v>
      </c>
      <c r="B48" s="28" t="s">
        <v>20</v>
      </c>
      <c r="C48" s="29" t="s">
        <v>50</v>
      </c>
      <c r="D48" s="15">
        <v>19000</v>
      </c>
      <c r="E48" s="15"/>
      <c r="F48" s="15"/>
      <c r="G48" s="15">
        <v>1900</v>
      </c>
      <c r="H48" s="15">
        <v>0</v>
      </c>
      <c r="I48" s="15">
        <v>15513</v>
      </c>
      <c r="J48" s="16">
        <f t="shared" si="1"/>
        <v>1587</v>
      </c>
    </row>
    <row r="49" spans="1:10" ht="11.25">
      <c r="A49" s="27" t="s">
        <v>51</v>
      </c>
      <c r="B49" s="28" t="s">
        <v>74</v>
      </c>
      <c r="C49" s="29" t="s">
        <v>69</v>
      </c>
      <c r="D49" s="15">
        <v>50000</v>
      </c>
      <c r="E49" s="15"/>
      <c r="F49" s="15"/>
      <c r="G49" s="15">
        <v>10000</v>
      </c>
      <c r="H49" s="15">
        <v>0</v>
      </c>
      <c r="I49" s="15">
        <v>0</v>
      </c>
      <c r="J49" s="16">
        <f t="shared" si="1"/>
        <v>40000</v>
      </c>
    </row>
    <row r="50" spans="1:10" ht="11.25">
      <c r="A50" s="24" t="s">
        <v>51</v>
      </c>
      <c r="B50" s="25" t="s">
        <v>75</v>
      </c>
      <c r="C50" s="26" t="s">
        <v>53</v>
      </c>
      <c r="D50" s="17">
        <v>350000</v>
      </c>
      <c r="E50" s="17"/>
      <c r="F50" s="17"/>
      <c r="G50" s="17">
        <v>70000</v>
      </c>
      <c r="H50" s="17">
        <v>0</v>
      </c>
      <c r="I50" s="17">
        <v>235800</v>
      </c>
      <c r="J50" s="39">
        <f t="shared" si="1"/>
        <v>44200</v>
      </c>
    </row>
    <row r="51" spans="1:10" ht="11.25">
      <c r="A51" s="27" t="s">
        <v>51</v>
      </c>
      <c r="B51" s="28" t="s">
        <v>52</v>
      </c>
      <c r="C51" s="29" t="s">
        <v>54</v>
      </c>
      <c r="D51" s="15">
        <v>300000</v>
      </c>
      <c r="E51" s="15"/>
      <c r="F51" s="15"/>
      <c r="G51" s="15">
        <v>60000</v>
      </c>
      <c r="H51" s="15">
        <v>0</v>
      </c>
      <c r="I51" s="15">
        <v>0</v>
      </c>
      <c r="J51" s="16">
        <f t="shared" si="1"/>
        <v>240000</v>
      </c>
    </row>
    <row r="52" spans="1:10" ht="11.25">
      <c r="A52" s="24" t="s">
        <v>109</v>
      </c>
      <c r="B52" s="25" t="s">
        <v>75</v>
      </c>
      <c r="C52" s="26" t="s">
        <v>55</v>
      </c>
      <c r="D52" s="17">
        <v>52353</v>
      </c>
      <c r="E52" s="17"/>
      <c r="F52" s="17"/>
      <c r="G52" s="17">
        <v>10470.6</v>
      </c>
      <c r="H52" s="17">
        <v>0</v>
      </c>
      <c r="I52" s="17">
        <v>0</v>
      </c>
      <c r="J52" s="39">
        <f t="shared" si="1"/>
        <v>41882.4</v>
      </c>
    </row>
    <row r="53" spans="1:10" ht="11.25">
      <c r="A53" s="27" t="s">
        <v>109</v>
      </c>
      <c r="B53" s="28" t="s">
        <v>52</v>
      </c>
      <c r="C53" s="29" t="s">
        <v>56</v>
      </c>
      <c r="D53" s="15">
        <v>100000</v>
      </c>
      <c r="E53" s="15"/>
      <c r="F53" s="15">
        <v>21841.85</v>
      </c>
      <c r="G53" s="15">
        <v>20000</v>
      </c>
      <c r="H53" s="15">
        <v>0</v>
      </c>
      <c r="I53" s="15">
        <v>0</v>
      </c>
      <c r="J53" s="16">
        <f t="shared" si="1"/>
        <v>58158.149999999994</v>
      </c>
    </row>
    <row r="54" spans="1:10" ht="11.25">
      <c r="A54" s="27" t="s">
        <v>86</v>
      </c>
      <c r="B54" s="28" t="s">
        <v>75</v>
      </c>
      <c r="C54" s="29" t="s">
        <v>88</v>
      </c>
      <c r="D54" s="15">
        <v>50000</v>
      </c>
      <c r="E54" s="15"/>
      <c r="F54" s="15"/>
      <c r="G54" s="15">
        <v>10000</v>
      </c>
      <c r="H54" s="15">
        <v>0</v>
      </c>
      <c r="I54" s="15">
        <v>0</v>
      </c>
      <c r="J54" s="16">
        <f t="shared" si="1"/>
        <v>40000</v>
      </c>
    </row>
    <row r="55" spans="1:10" ht="11.25">
      <c r="A55" s="32" t="s">
        <v>150</v>
      </c>
      <c r="B55" s="25" t="s">
        <v>52</v>
      </c>
      <c r="C55" s="26" t="s">
        <v>89</v>
      </c>
      <c r="D55" s="17">
        <v>100000</v>
      </c>
      <c r="E55" s="17"/>
      <c r="F55" s="17"/>
      <c r="G55" s="17">
        <v>20000</v>
      </c>
      <c r="H55" s="17">
        <v>0</v>
      </c>
      <c r="I55" s="17">
        <v>0</v>
      </c>
      <c r="J55" s="39">
        <f t="shared" si="1"/>
        <v>80000</v>
      </c>
    </row>
    <row r="56" spans="1:10" ht="11.25">
      <c r="A56" s="27" t="s">
        <v>90</v>
      </c>
      <c r="B56" s="28" t="s">
        <v>18</v>
      </c>
      <c r="C56" s="29" t="s">
        <v>91</v>
      </c>
      <c r="D56" s="15">
        <v>943948</v>
      </c>
      <c r="E56" s="15"/>
      <c r="F56" s="15">
        <v>16180.5</v>
      </c>
      <c r="G56" s="15">
        <v>0</v>
      </c>
      <c r="H56" s="15">
        <v>95242</v>
      </c>
      <c r="I56" s="15">
        <v>260108</v>
      </c>
      <c r="J56" s="16">
        <f t="shared" si="1"/>
        <v>572417.5</v>
      </c>
    </row>
    <row r="57" spans="1:10" ht="11.25">
      <c r="A57" s="32" t="s">
        <v>90</v>
      </c>
      <c r="B57" s="33" t="s">
        <v>19</v>
      </c>
      <c r="C57" s="26" t="s">
        <v>93</v>
      </c>
      <c r="D57" s="17">
        <v>4750</v>
      </c>
      <c r="E57" s="17"/>
      <c r="F57" s="17">
        <v>0</v>
      </c>
      <c r="G57" s="17">
        <v>475</v>
      </c>
      <c r="H57" s="17">
        <v>0</v>
      </c>
      <c r="I57" s="17">
        <v>0</v>
      </c>
      <c r="J57" s="39">
        <f t="shared" si="1"/>
        <v>4275</v>
      </c>
    </row>
    <row r="58" spans="1:10" ht="11.25">
      <c r="A58" s="27" t="s">
        <v>59</v>
      </c>
      <c r="B58" s="28" t="s">
        <v>15</v>
      </c>
      <c r="C58" s="29" t="s">
        <v>60</v>
      </c>
      <c r="D58" s="15">
        <v>285000</v>
      </c>
      <c r="E58" s="15"/>
      <c r="F58" s="15">
        <v>0</v>
      </c>
      <c r="G58" s="15">
        <v>0</v>
      </c>
      <c r="H58" s="15">
        <v>132587.79</v>
      </c>
      <c r="I58" s="15">
        <v>95109.4</v>
      </c>
      <c r="J58" s="16">
        <f t="shared" si="1"/>
        <v>57302.81</v>
      </c>
    </row>
    <row r="59" spans="1:10" ht="11.25">
      <c r="A59" s="24" t="s">
        <v>59</v>
      </c>
      <c r="B59" s="25" t="s">
        <v>18</v>
      </c>
      <c r="C59" s="26" t="s">
        <v>61</v>
      </c>
      <c r="D59" s="17">
        <v>1425000</v>
      </c>
      <c r="E59" s="17"/>
      <c r="F59" s="17">
        <v>0</v>
      </c>
      <c r="G59" s="17">
        <v>0</v>
      </c>
      <c r="H59" s="17">
        <v>0</v>
      </c>
      <c r="I59" s="17">
        <v>914439.91</v>
      </c>
      <c r="J59" s="39">
        <f t="shared" si="1"/>
        <v>510560.08999999997</v>
      </c>
    </row>
    <row r="60" spans="1:10" ht="11.25">
      <c r="A60" s="27" t="s">
        <v>59</v>
      </c>
      <c r="B60" s="28" t="s">
        <v>19</v>
      </c>
      <c r="C60" s="29" t="s">
        <v>62</v>
      </c>
      <c r="D60" s="15">
        <v>950</v>
      </c>
      <c r="E60" s="15"/>
      <c r="F60" s="15">
        <v>0</v>
      </c>
      <c r="G60" s="15">
        <v>95</v>
      </c>
      <c r="H60" s="15">
        <v>0</v>
      </c>
      <c r="I60" s="15">
        <v>0</v>
      </c>
      <c r="J60" s="16">
        <f t="shared" si="1"/>
        <v>855</v>
      </c>
    </row>
    <row r="61" spans="1:10" ht="11.25">
      <c r="A61" s="27" t="s">
        <v>59</v>
      </c>
      <c r="B61" s="28" t="s">
        <v>141</v>
      </c>
      <c r="C61" s="29" t="s">
        <v>140</v>
      </c>
      <c r="D61" s="15">
        <v>0</v>
      </c>
      <c r="E61" s="15">
        <v>21841.85</v>
      </c>
      <c r="F61" s="15"/>
      <c r="G61" s="15">
        <v>0</v>
      </c>
      <c r="H61" s="15">
        <v>0</v>
      </c>
      <c r="I61" s="15">
        <v>21807.66</v>
      </c>
      <c r="J61" s="16">
        <f>SUM(D61+E61-F61-G61-H61-I61)</f>
        <v>34.18999999999869</v>
      </c>
    </row>
    <row r="62" spans="1:10" ht="11.25">
      <c r="A62" s="24" t="s">
        <v>59</v>
      </c>
      <c r="B62" s="25" t="s">
        <v>20</v>
      </c>
      <c r="C62" s="26" t="s">
        <v>63</v>
      </c>
      <c r="D62" s="17">
        <v>47500</v>
      </c>
      <c r="E62" s="17"/>
      <c r="F62" s="17">
        <v>0</v>
      </c>
      <c r="G62" s="17">
        <v>4750</v>
      </c>
      <c r="H62" s="17">
        <v>0</v>
      </c>
      <c r="I62" s="17">
        <v>0</v>
      </c>
      <c r="J62" s="39">
        <f aca="true" t="shared" si="2" ref="J62:J74">D62+E62-F62-G62-H62-I62</f>
        <v>42750</v>
      </c>
    </row>
    <row r="63" spans="1:10" ht="11.25">
      <c r="A63" s="27" t="s">
        <v>94</v>
      </c>
      <c r="B63" s="28" t="s">
        <v>18</v>
      </c>
      <c r="C63" s="29" t="s">
        <v>95</v>
      </c>
      <c r="D63" s="15">
        <v>1425000</v>
      </c>
      <c r="E63" s="15"/>
      <c r="F63" s="15">
        <v>0</v>
      </c>
      <c r="G63" s="15">
        <v>0</v>
      </c>
      <c r="H63" s="15">
        <v>10383</v>
      </c>
      <c r="I63" s="15">
        <v>1070214.03</v>
      </c>
      <c r="J63" s="16">
        <f t="shared" si="2"/>
        <v>344402.97</v>
      </c>
    </row>
    <row r="64" spans="1:10" ht="11.25">
      <c r="A64" s="32" t="s">
        <v>96</v>
      </c>
      <c r="B64" s="33" t="s">
        <v>75</v>
      </c>
      <c r="C64" s="26" t="s">
        <v>98</v>
      </c>
      <c r="D64" s="17">
        <v>61652</v>
      </c>
      <c r="E64" s="17"/>
      <c r="F64" s="17"/>
      <c r="G64" s="17">
        <v>12330.4</v>
      </c>
      <c r="H64" s="17">
        <v>0</v>
      </c>
      <c r="I64" s="17">
        <v>0</v>
      </c>
      <c r="J64" s="39">
        <f t="shared" si="2"/>
        <v>49321.6</v>
      </c>
    </row>
    <row r="65" spans="1:10" ht="11.25">
      <c r="A65" s="34" t="s">
        <v>96</v>
      </c>
      <c r="B65" s="35" t="s">
        <v>52</v>
      </c>
      <c r="C65" s="29" t="s">
        <v>100</v>
      </c>
      <c r="D65" s="15">
        <v>700000</v>
      </c>
      <c r="E65" s="15"/>
      <c r="F65" s="15">
        <v>341000</v>
      </c>
      <c r="G65" s="15">
        <v>340000</v>
      </c>
      <c r="H65" s="15">
        <v>0</v>
      </c>
      <c r="I65" s="15">
        <v>0</v>
      </c>
      <c r="J65" s="16">
        <f t="shared" si="2"/>
        <v>19000</v>
      </c>
    </row>
    <row r="66" spans="1:10" ht="11.25">
      <c r="A66" s="34" t="s">
        <v>151</v>
      </c>
      <c r="B66" s="35" t="s">
        <v>18</v>
      </c>
      <c r="C66" s="29" t="s">
        <v>114</v>
      </c>
      <c r="D66" s="15">
        <v>1850000</v>
      </c>
      <c r="E66" s="15"/>
      <c r="F66" s="15">
        <v>0</v>
      </c>
      <c r="G66" s="15">
        <v>0</v>
      </c>
      <c r="H66" s="15">
        <v>200634.67</v>
      </c>
      <c r="I66" s="15">
        <v>1643449.19</v>
      </c>
      <c r="J66" s="16">
        <f t="shared" si="2"/>
        <v>5916.14000000013</v>
      </c>
    </row>
    <row r="67" spans="1:10" ht="11.25">
      <c r="A67" s="24" t="s">
        <v>111</v>
      </c>
      <c r="B67" s="25" t="s">
        <v>15</v>
      </c>
      <c r="C67" s="26" t="s">
        <v>76</v>
      </c>
      <c r="D67" s="17">
        <v>7125</v>
      </c>
      <c r="E67" s="17"/>
      <c r="F67" s="17"/>
      <c r="G67" s="17">
        <v>712.5</v>
      </c>
      <c r="H67" s="17">
        <v>0</v>
      </c>
      <c r="I67" s="17">
        <v>0</v>
      </c>
      <c r="J67" s="39">
        <f t="shared" si="2"/>
        <v>6412.5</v>
      </c>
    </row>
    <row r="68" spans="1:10" ht="11.25">
      <c r="A68" s="24" t="s">
        <v>111</v>
      </c>
      <c r="B68" s="25" t="s">
        <v>25</v>
      </c>
      <c r="C68" s="26" t="s">
        <v>77</v>
      </c>
      <c r="D68" s="17">
        <v>33250</v>
      </c>
      <c r="E68" s="17"/>
      <c r="F68" s="17"/>
      <c r="G68" s="17">
        <v>3325</v>
      </c>
      <c r="H68" s="17">
        <v>0</v>
      </c>
      <c r="I68" s="17">
        <v>0</v>
      </c>
      <c r="J68" s="39">
        <f t="shared" si="2"/>
        <v>29925</v>
      </c>
    </row>
    <row r="69" spans="1:10" ht="11.25">
      <c r="A69" s="27" t="s">
        <v>111</v>
      </c>
      <c r="B69" s="28" t="s">
        <v>18</v>
      </c>
      <c r="C69" s="29" t="s">
        <v>65</v>
      </c>
      <c r="D69" s="15">
        <v>320720</v>
      </c>
      <c r="E69" s="15"/>
      <c r="F69" s="15"/>
      <c r="G69" s="15">
        <v>32072</v>
      </c>
      <c r="H69" s="15">
        <v>0</v>
      </c>
      <c r="I69" s="15">
        <v>14083.99</v>
      </c>
      <c r="J69" s="16">
        <f t="shared" si="2"/>
        <v>274564.01</v>
      </c>
    </row>
    <row r="70" spans="1:10" ht="11.25">
      <c r="A70" s="24" t="s">
        <v>111</v>
      </c>
      <c r="B70" s="33" t="s">
        <v>20</v>
      </c>
      <c r="C70" s="26" t="s">
        <v>112</v>
      </c>
      <c r="D70" s="17">
        <v>37535</v>
      </c>
      <c r="E70" s="17"/>
      <c r="F70" s="17"/>
      <c r="G70" s="17">
        <v>3753.5</v>
      </c>
      <c r="H70" s="17">
        <v>0</v>
      </c>
      <c r="I70" s="17">
        <v>0</v>
      </c>
      <c r="J70" s="39">
        <f t="shared" si="2"/>
        <v>33781.5</v>
      </c>
    </row>
    <row r="71" spans="1:10" ht="11.25">
      <c r="A71" s="24" t="s">
        <v>64</v>
      </c>
      <c r="B71" s="25" t="s">
        <v>15</v>
      </c>
      <c r="C71" s="26" t="s">
        <v>66</v>
      </c>
      <c r="D71" s="17">
        <v>90250</v>
      </c>
      <c r="E71" s="17"/>
      <c r="F71" s="17"/>
      <c r="G71" s="17">
        <v>9025</v>
      </c>
      <c r="H71" s="17">
        <v>0</v>
      </c>
      <c r="I71" s="17">
        <v>0</v>
      </c>
      <c r="J71" s="39">
        <f t="shared" si="2"/>
        <v>81225</v>
      </c>
    </row>
    <row r="72" spans="1:10" ht="11.25">
      <c r="A72" s="24" t="s">
        <v>64</v>
      </c>
      <c r="B72" s="25" t="s">
        <v>25</v>
      </c>
      <c r="C72" s="26" t="s">
        <v>67</v>
      </c>
      <c r="D72" s="17">
        <v>332500</v>
      </c>
      <c r="E72" s="17"/>
      <c r="F72" s="17">
        <v>228555</v>
      </c>
      <c r="G72" s="17">
        <v>55195</v>
      </c>
      <c r="H72" s="17">
        <v>0</v>
      </c>
      <c r="I72" s="17">
        <v>48139.46</v>
      </c>
      <c r="J72" s="39">
        <f t="shared" si="2"/>
        <v>610.5400000000009</v>
      </c>
    </row>
    <row r="73" spans="1:10" ht="11.25">
      <c r="A73" s="27" t="s">
        <v>64</v>
      </c>
      <c r="B73" s="28" t="s">
        <v>18</v>
      </c>
      <c r="C73" s="29" t="s">
        <v>68</v>
      </c>
      <c r="D73" s="15">
        <v>219450</v>
      </c>
      <c r="E73" s="15">
        <v>228555</v>
      </c>
      <c r="F73" s="15"/>
      <c r="G73" s="15">
        <v>0</v>
      </c>
      <c r="H73" s="15">
        <v>0</v>
      </c>
      <c r="I73" s="15">
        <v>439944.74</v>
      </c>
      <c r="J73" s="16">
        <f t="shared" si="2"/>
        <v>8060.260000000009</v>
      </c>
    </row>
    <row r="74" spans="1:10" ht="12" thickBot="1">
      <c r="A74" s="36" t="s">
        <v>64</v>
      </c>
      <c r="B74" s="37" t="s">
        <v>20</v>
      </c>
      <c r="C74" s="38" t="s">
        <v>78</v>
      </c>
      <c r="D74" s="17">
        <v>15200</v>
      </c>
      <c r="E74" s="17"/>
      <c r="F74" s="17"/>
      <c r="G74" s="17">
        <v>1520</v>
      </c>
      <c r="H74" s="17">
        <v>0</v>
      </c>
      <c r="I74" s="17">
        <v>0</v>
      </c>
      <c r="J74" s="39">
        <f t="shared" si="2"/>
        <v>13680</v>
      </c>
    </row>
    <row r="75" spans="1:10" ht="12" thickBot="1">
      <c r="A75" s="11"/>
      <c r="B75" s="19"/>
      <c r="C75" s="12" t="s">
        <v>8</v>
      </c>
      <c r="D75" s="13">
        <f aca="true" t="shared" si="3" ref="D75:I75">SUM(D5:D74)</f>
        <v>25429817</v>
      </c>
      <c r="E75" s="13">
        <f t="shared" si="3"/>
        <v>630985.34</v>
      </c>
      <c r="F75" s="13">
        <f t="shared" si="3"/>
        <v>971985.34</v>
      </c>
      <c r="G75" s="13">
        <f t="shared" si="3"/>
        <v>984317.39</v>
      </c>
      <c r="H75" s="13">
        <f t="shared" si="3"/>
        <v>511506.55000000005</v>
      </c>
      <c r="I75" s="13">
        <f t="shared" si="3"/>
        <v>11483608.38</v>
      </c>
      <c r="J75" s="40">
        <f>SUM(J7:J74)</f>
        <v>12109384.679999998</v>
      </c>
    </row>
    <row r="76" spans="3:10" ht="12.75">
      <c r="C76" s="5"/>
      <c r="J76"/>
    </row>
    <row r="77" ht="12.75">
      <c r="J77"/>
    </row>
    <row r="78" ht="12.75">
      <c r="J78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3" max="10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78"/>
  <sheetViews>
    <sheetView zoomScaleSheetLayoutView="100" zoomScalePageLayoutView="0" workbookViewId="0" topLeftCell="A2">
      <pane xSplit="2" ySplit="5" topLeftCell="C58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A2" sqref="A2:J2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1" width="9.28125" style="4" customWidth="1"/>
    <col min="12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153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20.85</v>
      </c>
      <c r="J7" s="16">
        <f aca="true" t="shared" si="0" ref="J7:J15">D7+E7-F7-G7-H7-I7</f>
        <v>2482.05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0</v>
      </c>
      <c r="H8" s="17">
        <v>14137.9</v>
      </c>
      <c r="I8" s="17">
        <v>70689.5</v>
      </c>
      <c r="J8" s="39">
        <f t="shared" si="0"/>
        <v>672.6000000000058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0</v>
      </c>
      <c r="I9" s="15">
        <v>29260.16</v>
      </c>
      <c r="J9" s="16">
        <f t="shared" si="0"/>
        <v>8701.84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>
        <v>1275.5</v>
      </c>
      <c r="F10" s="17"/>
      <c r="G10" s="17">
        <v>0</v>
      </c>
      <c r="H10" s="17">
        <v>2827.58</v>
      </c>
      <c r="I10" s="17">
        <v>14692.92</v>
      </c>
      <c r="J10" s="39">
        <f t="shared" si="0"/>
        <v>0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39">
        <f t="shared" si="0"/>
        <v>7842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7450</v>
      </c>
      <c r="J15" s="39">
        <f t="shared" si="0"/>
        <v>41590.770000000004</v>
      </c>
    </row>
    <row r="16" spans="1:10" ht="11.25">
      <c r="A16" s="24" t="s">
        <v>21</v>
      </c>
      <c r="B16" s="25" t="s">
        <v>19</v>
      </c>
      <c r="C16" s="14" t="s">
        <v>149</v>
      </c>
      <c r="D16" s="18">
        <v>0</v>
      </c>
      <c r="E16" s="18">
        <v>1000</v>
      </c>
      <c r="F16" s="18"/>
      <c r="G16" s="18">
        <v>0</v>
      </c>
      <c r="H16" s="18">
        <v>0</v>
      </c>
      <c r="I16" s="18">
        <v>0</v>
      </c>
      <c r="J16" s="39">
        <f>SUM(D16+E16-F16-G16-H16-I16)</f>
        <v>1000</v>
      </c>
    </row>
    <row r="17" spans="1:10" ht="11.25">
      <c r="A17" s="27" t="s">
        <v>21</v>
      </c>
      <c r="B17" s="28" t="s">
        <v>101</v>
      </c>
      <c r="C17" s="29" t="s">
        <v>102</v>
      </c>
      <c r="D17" s="15">
        <v>38000</v>
      </c>
      <c r="E17" s="15"/>
      <c r="F17" s="15"/>
      <c r="G17" s="15">
        <v>3800</v>
      </c>
      <c r="H17" s="15">
        <v>0</v>
      </c>
      <c r="I17" s="15">
        <v>16200</v>
      </c>
      <c r="J17" s="16">
        <f aca="true" t="shared" si="1" ref="J17:J60">D17+E17-F17-G17-H17-I17</f>
        <v>18000</v>
      </c>
    </row>
    <row r="18" spans="1:11" ht="11.25">
      <c r="A18" s="24" t="s">
        <v>21</v>
      </c>
      <c r="B18" s="25" t="s">
        <v>72</v>
      </c>
      <c r="C18" s="26" t="s">
        <v>73</v>
      </c>
      <c r="D18" s="17">
        <v>9500</v>
      </c>
      <c r="E18" s="17"/>
      <c r="F18" s="17"/>
      <c r="G18" s="17">
        <v>950</v>
      </c>
      <c r="H18" s="17">
        <v>0</v>
      </c>
      <c r="I18" s="17">
        <v>790</v>
      </c>
      <c r="J18" s="39">
        <f t="shared" si="1"/>
        <v>7760</v>
      </c>
      <c r="K18" s="9"/>
    </row>
    <row r="19" spans="1:10" ht="11.25">
      <c r="A19" s="32" t="s">
        <v>79</v>
      </c>
      <c r="B19" s="25" t="s">
        <v>15</v>
      </c>
      <c r="C19" s="26" t="s">
        <v>104</v>
      </c>
      <c r="D19" s="17">
        <v>42490</v>
      </c>
      <c r="E19" s="17"/>
      <c r="F19" s="17"/>
      <c r="G19" s="17">
        <v>4249</v>
      </c>
      <c r="H19" s="17">
        <v>0</v>
      </c>
      <c r="I19" s="17">
        <v>0</v>
      </c>
      <c r="J19" s="39">
        <f t="shared" si="1"/>
        <v>38241</v>
      </c>
    </row>
    <row r="20" spans="1:10" ht="11.25">
      <c r="A20" s="27" t="s">
        <v>79</v>
      </c>
      <c r="B20" s="28" t="s">
        <v>18</v>
      </c>
      <c r="C20" s="29" t="s">
        <v>105</v>
      </c>
      <c r="D20" s="15">
        <v>383000</v>
      </c>
      <c r="E20" s="15"/>
      <c r="F20" s="15"/>
      <c r="G20" s="15">
        <v>38300</v>
      </c>
      <c r="H20" s="15">
        <v>0</v>
      </c>
      <c r="I20" s="15">
        <v>62610.82</v>
      </c>
      <c r="J20" s="16">
        <f t="shared" si="1"/>
        <v>282089.18</v>
      </c>
    </row>
    <row r="21" spans="1:10" ht="11.25">
      <c r="A21" s="30" t="s">
        <v>80</v>
      </c>
      <c r="B21" s="31" t="s">
        <v>15</v>
      </c>
      <c r="C21" s="14" t="s">
        <v>81</v>
      </c>
      <c r="D21" s="18">
        <v>42882</v>
      </c>
      <c r="E21" s="18"/>
      <c r="F21" s="18">
        <v>42881.99</v>
      </c>
      <c r="G21" s="18">
        <v>0</v>
      </c>
      <c r="H21" s="18">
        <v>0</v>
      </c>
      <c r="I21" s="18">
        <v>0</v>
      </c>
      <c r="J21" s="39">
        <f t="shared" si="1"/>
        <v>0.010000000002037268</v>
      </c>
    </row>
    <row r="22" spans="1:10" ht="11.25">
      <c r="A22" s="27" t="s">
        <v>80</v>
      </c>
      <c r="B22" s="28" t="s">
        <v>18</v>
      </c>
      <c r="C22" s="29" t="s">
        <v>82</v>
      </c>
      <c r="D22" s="15">
        <v>171526</v>
      </c>
      <c r="E22" s="15"/>
      <c r="F22" s="15">
        <v>171526</v>
      </c>
      <c r="G22" s="15">
        <v>0</v>
      </c>
      <c r="H22" s="15">
        <v>0</v>
      </c>
      <c r="I22" s="15">
        <v>0</v>
      </c>
      <c r="J22" s="16">
        <f t="shared" si="1"/>
        <v>0</v>
      </c>
    </row>
    <row r="23" spans="1:11" ht="11.25">
      <c r="A23" s="30" t="s">
        <v>80</v>
      </c>
      <c r="B23" s="31" t="s">
        <v>133</v>
      </c>
      <c r="C23" s="14" t="s">
        <v>136</v>
      </c>
      <c r="D23" s="18">
        <v>0</v>
      </c>
      <c r="E23" s="18">
        <v>42881.99</v>
      </c>
      <c r="F23" s="18"/>
      <c r="G23" s="18">
        <v>0</v>
      </c>
      <c r="H23" s="18">
        <v>0</v>
      </c>
      <c r="I23" s="18">
        <v>0</v>
      </c>
      <c r="J23" s="39">
        <f t="shared" si="1"/>
        <v>42881.99</v>
      </c>
      <c r="K23" s="10"/>
    </row>
    <row r="24" spans="1:10" ht="11.25">
      <c r="A24" s="27" t="s">
        <v>80</v>
      </c>
      <c r="B24" s="28" t="s">
        <v>132</v>
      </c>
      <c r="C24" s="29" t="s">
        <v>134</v>
      </c>
      <c r="D24" s="15">
        <v>0</v>
      </c>
      <c r="E24" s="15">
        <v>171526</v>
      </c>
      <c r="F24" s="15"/>
      <c r="G24" s="15">
        <v>0</v>
      </c>
      <c r="H24" s="15">
        <v>0</v>
      </c>
      <c r="I24" s="15">
        <v>0</v>
      </c>
      <c r="J24" s="16">
        <f t="shared" si="1"/>
        <v>171526</v>
      </c>
    </row>
    <row r="25" spans="1:10" ht="11.25">
      <c r="A25" s="30" t="s">
        <v>83</v>
      </c>
      <c r="B25" s="31" t="s">
        <v>15</v>
      </c>
      <c r="C25" s="14" t="s">
        <v>135</v>
      </c>
      <c r="D25" s="18">
        <v>28588</v>
      </c>
      <c r="E25" s="18"/>
      <c r="F25" s="18"/>
      <c r="G25" s="18">
        <v>28587.99</v>
      </c>
      <c r="H25" s="18">
        <v>0</v>
      </c>
      <c r="I25" s="18">
        <v>0</v>
      </c>
      <c r="J25" s="39">
        <f t="shared" si="1"/>
        <v>0.00999999999839929</v>
      </c>
    </row>
    <row r="26" spans="1:10" ht="11.25">
      <c r="A26" s="27" t="s">
        <v>83</v>
      </c>
      <c r="B26" s="28" t="s">
        <v>18</v>
      </c>
      <c r="C26" s="29" t="s">
        <v>85</v>
      </c>
      <c r="D26" s="15">
        <v>114351</v>
      </c>
      <c r="E26" s="15"/>
      <c r="F26" s="15"/>
      <c r="G26" s="15">
        <v>114351</v>
      </c>
      <c r="H26" s="15">
        <v>0</v>
      </c>
      <c r="I26" s="15">
        <v>0</v>
      </c>
      <c r="J26" s="16">
        <f t="shared" si="1"/>
        <v>0</v>
      </c>
    </row>
    <row r="27" spans="1:10" ht="11.25">
      <c r="A27" s="27" t="s">
        <v>107</v>
      </c>
      <c r="B27" s="28" t="s">
        <v>15</v>
      </c>
      <c r="C27" s="29" t="s">
        <v>26</v>
      </c>
      <c r="D27" s="15">
        <v>28500</v>
      </c>
      <c r="E27" s="15"/>
      <c r="F27" s="15"/>
      <c r="G27" s="15">
        <v>2850</v>
      </c>
      <c r="H27" s="15">
        <v>0</v>
      </c>
      <c r="I27" s="15">
        <v>0</v>
      </c>
      <c r="J27" s="16">
        <f t="shared" si="1"/>
        <v>25650</v>
      </c>
    </row>
    <row r="28" spans="1:10" ht="11.25">
      <c r="A28" s="27" t="s">
        <v>107</v>
      </c>
      <c r="B28" s="28" t="s">
        <v>17</v>
      </c>
      <c r="C28" s="29" t="s">
        <v>27</v>
      </c>
      <c r="D28" s="15">
        <v>95000</v>
      </c>
      <c r="E28" s="15"/>
      <c r="F28" s="15"/>
      <c r="G28" s="15">
        <v>32759.75</v>
      </c>
      <c r="H28" s="15">
        <v>0</v>
      </c>
      <c r="I28" s="15">
        <v>1860</v>
      </c>
      <c r="J28" s="16">
        <f t="shared" si="1"/>
        <v>60380.25</v>
      </c>
    </row>
    <row r="29" spans="1:10" ht="11.25">
      <c r="A29" s="24" t="s">
        <v>107</v>
      </c>
      <c r="B29" s="25" t="s">
        <v>25</v>
      </c>
      <c r="C29" s="26" t="s">
        <v>31</v>
      </c>
      <c r="D29" s="17">
        <v>380000</v>
      </c>
      <c r="E29" s="17"/>
      <c r="F29" s="17">
        <v>150000</v>
      </c>
      <c r="G29" s="17">
        <v>38000</v>
      </c>
      <c r="H29" s="17">
        <v>0</v>
      </c>
      <c r="I29" s="17">
        <v>0</v>
      </c>
      <c r="J29" s="39">
        <f t="shared" si="1"/>
        <v>192000</v>
      </c>
    </row>
    <row r="30" spans="1:10" ht="11.25">
      <c r="A30" s="27" t="s">
        <v>107</v>
      </c>
      <c r="B30" s="28" t="s">
        <v>18</v>
      </c>
      <c r="C30" s="29" t="s">
        <v>28</v>
      </c>
      <c r="D30" s="15">
        <v>285000</v>
      </c>
      <c r="E30" s="15">
        <v>150000</v>
      </c>
      <c r="F30" s="15"/>
      <c r="G30" s="15">
        <v>0</v>
      </c>
      <c r="H30" s="15">
        <v>6131.75</v>
      </c>
      <c r="I30" s="15">
        <v>250368.25</v>
      </c>
      <c r="J30" s="16">
        <f t="shared" si="1"/>
        <v>178500</v>
      </c>
    </row>
    <row r="31" spans="1:10" ht="11.25">
      <c r="A31" s="24" t="s">
        <v>107</v>
      </c>
      <c r="B31" s="25" t="s">
        <v>19</v>
      </c>
      <c r="C31" s="26" t="s">
        <v>29</v>
      </c>
      <c r="D31" s="17">
        <v>38760</v>
      </c>
      <c r="E31" s="17"/>
      <c r="F31" s="17"/>
      <c r="G31" s="17">
        <v>24135.75</v>
      </c>
      <c r="H31" s="17">
        <v>0</v>
      </c>
      <c r="I31" s="17">
        <v>372</v>
      </c>
      <c r="J31" s="39">
        <f t="shared" si="1"/>
        <v>14252.25</v>
      </c>
    </row>
    <row r="32" spans="1:10" ht="11.25">
      <c r="A32" s="27" t="s">
        <v>107</v>
      </c>
      <c r="B32" s="28" t="s">
        <v>20</v>
      </c>
      <c r="C32" s="29" t="s">
        <v>30</v>
      </c>
      <c r="D32" s="15">
        <v>28500</v>
      </c>
      <c r="E32" s="15"/>
      <c r="F32" s="15"/>
      <c r="G32" s="15">
        <v>2850</v>
      </c>
      <c r="H32" s="15">
        <v>0</v>
      </c>
      <c r="I32" s="15">
        <v>0</v>
      </c>
      <c r="J32" s="16">
        <f t="shared" si="1"/>
        <v>25650</v>
      </c>
    </row>
    <row r="33" spans="1:10" ht="11.25">
      <c r="A33" s="27" t="s">
        <v>110</v>
      </c>
      <c r="B33" s="28" t="s">
        <v>25</v>
      </c>
      <c r="C33" s="29" t="s">
        <v>57</v>
      </c>
      <c r="D33" s="15">
        <v>9500</v>
      </c>
      <c r="E33" s="15"/>
      <c r="F33" s="15"/>
      <c r="G33" s="15">
        <v>950</v>
      </c>
      <c r="H33" s="15">
        <v>0</v>
      </c>
      <c r="I33" s="15">
        <v>0</v>
      </c>
      <c r="J33" s="16">
        <f t="shared" si="1"/>
        <v>8550</v>
      </c>
    </row>
    <row r="34" spans="1:10" ht="11.25">
      <c r="A34" s="24" t="s">
        <v>110</v>
      </c>
      <c r="B34" s="25" t="s">
        <v>18</v>
      </c>
      <c r="C34" s="26" t="s">
        <v>58</v>
      </c>
      <c r="D34" s="17">
        <v>76000</v>
      </c>
      <c r="E34" s="17"/>
      <c r="F34" s="17"/>
      <c r="G34" s="17">
        <v>7600</v>
      </c>
      <c r="H34" s="17">
        <v>0</v>
      </c>
      <c r="I34" s="17">
        <v>0</v>
      </c>
      <c r="J34" s="39">
        <f t="shared" si="1"/>
        <v>68400</v>
      </c>
    </row>
    <row r="35" spans="1:10" ht="11.25">
      <c r="A35" s="24" t="s">
        <v>32</v>
      </c>
      <c r="B35" s="25" t="s">
        <v>33</v>
      </c>
      <c r="C35" s="26" t="s">
        <v>37</v>
      </c>
      <c r="D35" s="17">
        <v>11330918</v>
      </c>
      <c r="E35" s="17"/>
      <c r="F35" s="17"/>
      <c r="G35" s="17">
        <v>0</v>
      </c>
      <c r="H35" s="17">
        <v>0</v>
      </c>
      <c r="I35" s="17">
        <v>4206902.05</v>
      </c>
      <c r="J35" s="39">
        <f t="shared" si="1"/>
        <v>7124015.95</v>
      </c>
    </row>
    <row r="36" spans="1:10" ht="11.25">
      <c r="A36" s="27" t="s">
        <v>32</v>
      </c>
      <c r="B36" s="28" t="s">
        <v>34</v>
      </c>
      <c r="C36" s="29" t="s">
        <v>38</v>
      </c>
      <c r="D36" s="15">
        <v>4750</v>
      </c>
      <c r="E36" s="15"/>
      <c r="F36" s="15">
        <v>0</v>
      </c>
      <c r="G36" s="15">
        <v>475</v>
      </c>
      <c r="H36" s="15">
        <v>0</v>
      </c>
      <c r="I36" s="15">
        <v>0</v>
      </c>
      <c r="J36" s="16">
        <f t="shared" si="1"/>
        <v>4275</v>
      </c>
    </row>
    <row r="37" spans="1:10" ht="11.25">
      <c r="A37" s="24" t="s">
        <v>32</v>
      </c>
      <c r="B37" s="25" t="s">
        <v>15</v>
      </c>
      <c r="C37" s="26" t="s">
        <v>39</v>
      </c>
      <c r="D37" s="17">
        <v>285000</v>
      </c>
      <c r="E37" s="17"/>
      <c r="F37" s="17">
        <v>0</v>
      </c>
      <c r="G37" s="17">
        <v>0</v>
      </c>
      <c r="H37" s="17">
        <v>5310</v>
      </c>
      <c r="I37" s="17">
        <v>119942.97</v>
      </c>
      <c r="J37" s="39">
        <f t="shared" si="1"/>
        <v>159747.03</v>
      </c>
    </row>
    <row r="38" spans="1:10" ht="11.25">
      <c r="A38" s="27" t="s">
        <v>32</v>
      </c>
      <c r="B38" s="28" t="s">
        <v>24</v>
      </c>
      <c r="C38" s="29" t="s">
        <v>40</v>
      </c>
      <c r="D38" s="15">
        <v>9500</v>
      </c>
      <c r="E38" s="15"/>
      <c r="F38" s="15">
        <v>0</v>
      </c>
      <c r="G38" s="15">
        <v>950</v>
      </c>
      <c r="H38" s="15">
        <v>0</v>
      </c>
      <c r="I38" s="15">
        <v>2300</v>
      </c>
      <c r="J38" s="16">
        <f t="shared" si="1"/>
        <v>6250</v>
      </c>
    </row>
    <row r="39" spans="1:10" ht="11.25">
      <c r="A39" s="24" t="s">
        <v>32</v>
      </c>
      <c r="B39" s="25" t="s">
        <v>17</v>
      </c>
      <c r="C39" s="26" t="s">
        <v>41</v>
      </c>
      <c r="D39" s="17">
        <v>950</v>
      </c>
      <c r="E39" s="17"/>
      <c r="F39" s="17">
        <v>0</v>
      </c>
      <c r="G39" s="17">
        <v>95</v>
      </c>
      <c r="H39" s="17">
        <v>0</v>
      </c>
      <c r="I39" s="17">
        <v>0</v>
      </c>
      <c r="J39" s="39">
        <f t="shared" si="1"/>
        <v>855</v>
      </c>
    </row>
    <row r="40" spans="1:10" ht="11.25">
      <c r="A40" s="27" t="s">
        <v>32</v>
      </c>
      <c r="B40" s="28" t="s">
        <v>25</v>
      </c>
      <c r="C40" s="29" t="s">
        <v>42</v>
      </c>
      <c r="D40" s="15">
        <v>4749</v>
      </c>
      <c r="E40" s="15"/>
      <c r="F40" s="15">
        <v>0</v>
      </c>
      <c r="G40" s="15">
        <v>0</v>
      </c>
      <c r="H40" s="15">
        <v>0</v>
      </c>
      <c r="I40" s="15">
        <v>0</v>
      </c>
      <c r="J40" s="16">
        <f t="shared" si="1"/>
        <v>4749</v>
      </c>
    </row>
    <row r="41" spans="1:10" ht="11.25">
      <c r="A41" s="24" t="s">
        <v>32</v>
      </c>
      <c r="B41" s="25" t="s">
        <v>18</v>
      </c>
      <c r="C41" s="26" t="s">
        <v>43</v>
      </c>
      <c r="D41" s="17">
        <v>1425000</v>
      </c>
      <c r="E41" s="17"/>
      <c r="F41" s="17"/>
      <c r="G41" s="17">
        <v>0</v>
      </c>
      <c r="H41" s="17">
        <v>9053.24</v>
      </c>
      <c r="I41" s="17">
        <v>1415946.76</v>
      </c>
      <c r="J41" s="39">
        <f t="shared" si="1"/>
        <v>0</v>
      </c>
    </row>
    <row r="42" spans="1:10" ht="11.25">
      <c r="A42" s="27" t="s">
        <v>32</v>
      </c>
      <c r="B42" s="28" t="s">
        <v>35</v>
      </c>
      <c r="C42" s="29" t="s">
        <v>44</v>
      </c>
      <c r="D42" s="15">
        <v>1150949</v>
      </c>
      <c r="E42" s="15"/>
      <c r="F42" s="15"/>
      <c r="G42" s="15">
        <v>0</v>
      </c>
      <c r="H42" s="15">
        <v>0</v>
      </c>
      <c r="I42" s="15">
        <v>394997.17</v>
      </c>
      <c r="J42" s="16">
        <f t="shared" si="1"/>
        <v>755951.8300000001</v>
      </c>
    </row>
    <row r="43" spans="1:10" ht="11.25">
      <c r="A43" s="24" t="s">
        <v>32</v>
      </c>
      <c r="B43" s="25" t="s">
        <v>19</v>
      </c>
      <c r="C43" s="26" t="s">
        <v>45</v>
      </c>
      <c r="D43" s="17">
        <v>950</v>
      </c>
      <c r="E43" s="17">
        <v>3905</v>
      </c>
      <c r="F43" s="17"/>
      <c r="G43" s="17">
        <v>0</v>
      </c>
      <c r="H43" s="17">
        <v>0</v>
      </c>
      <c r="I43" s="17">
        <v>1685.38</v>
      </c>
      <c r="J43" s="39">
        <f t="shared" si="1"/>
        <v>3169.62</v>
      </c>
    </row>
    <row r="44" spans="1:10" ht="11.25">
      <c r="A44" s="27" t="s">
        <v>32</v>
      </c>
      <c r="B44" s="28" t="s">
        <v>36</v>
      </c>
      <c r="C44" s="29" t="s">
        <v>46</v>
      </c>
      <c r="D44" s="15">
        <v>297127</v>
      </c>
      <c r="E44" s="15"/>
      <c r="F44" s="15"/>
      <c r="G44" s="15">
        <v>0</v>
      </c>
      <c r="H44" s="15">
        <v>0</v>
      </c>
      <c r="I44" s="15">
        <v>103687.8</v>
      </c>
      <c r="J44" s="16">
        <f t="shared" si="1"/>
        <v>193439.2</v>
      </c>
    </row>
    <row r="45" spans="1:10" ht="11.25">
      <c r="A45" s="24" t="s">
        <v>32</v>
      </c>
      <c r="B45" s="25" t="s">
        <v>20</v>
      </c>
      <c r="C45" s="26" t="s">
        <v>47</v>
      </c>
      <c r="D45" s="17">
        <v>47500</v>
      </c>
      <c r="E45" s="17"/>
      <c r="F45" s="17">
        <v>0</v>
      </c>
      <c r="G45" s="17">
        <v>4750</v>
      </c>
      <c r="H45" s="17">
        <v>0</v>
      </c>
      <c r="I45" s="17">
        <v>1580</v>
      </c>
      <c r="J45" s="39">
        <f t="shared" si="1"/>
        <v>41170</v>
      </c>
    </row>
    <row r="46" spans="1:10" ht="11.25">
      <c r="A46" s="27" t="s">
        <v>108</v>
      </c>
      <c r="B46" s="28" t="s">
        <v>15</v>
      </c>
      <c r="C46" s="29" t="s">
        <v>48</v>
      </c>
      <c r="D46" s="15">
        <v>47500</v>
      </c>
      <c r="E46" s="15">
        <v>10000</v>
      </c>
      <c r="F46" s="15"/>
      <c r="G46" s="15">
        <v>0</v>
      </c>
      <c r="H46" s="15">
        <v>25757.39</v>
      </c>
      <c r="I46" s="15">
        <v>22934.37</v>
      </c>
      <c r="J46" s="16">
        <f t="shared" si="1"/>
        <v>8808.240000000002</v>
      </c>
    </row>
    <row r="47" spans="1:10" ht="11.25">
      <c r="A47" s="24" t="s">
        <v>108</v>
      </c>
      <c r="B47" s="25" t="s">
        <v>18</v>
      </c>
      <c r="C47" s="26" t="s">
        <v>49</v>
      </c>
      <c r="D47" s="17">
        <v>2850</v>
      </c>
      <c r="E47" s="17"/>
      <c r="F47" s="17"/>
      <c r="G47" s="17">
        <v>285</v>
      </c>
      <c r="H47" s="17">
        <v>0</v>
      </c>
      <c r="I47" s="17">
        <v>0</v>
      </c>
      <c r="J47" s="39">
        <f t="shared" si="1"/>
        <v>2565</v>
      </c>
    </row>
    <row r="48" spans="1:10" ht="11.25">
      <c r="A48" s="27" t="s">
        <v>108</v>
      </c>
      <c r="B48" s="28" t="s">
        <v>20</v>
      </c>
      <c r="C48" s="29" t="s">
        <v>50</v>
      </c>
      <c r="D48" s="15">
        <v>19000</v>
      </c>
      <c r="E48" s="15"/>
      <c r="F48" s="15"/>
      <c r="G48" s="15">
        <v>1900</v>
      </c>
      <c r="H48" s="15">
        <v>0</v>
      </c>
      <c r="I48" s="15">
        <v>15513</v>
      </c>
      <c r="J48" s="16">
        <f t="shared" si="1"/>
        <v>1587</v>
      </c>
    </row>
    <row r="49" spans="1:10" ht="11.25">
      <c r="A49" s="27" t="s">
        <v>51</v>
      </c>
      <c r="B49" s="28" t="s">
        <v>74</v>
      </c>
      <c r="C49" s="29" t="s">
        <v>69</v>
      </c>
      <c r="D49" s="15">
        <v>50000</v>
      </c>
      <c r="E49" s="15"/>
      <c r="F49" s="15"/>
      <c r="G49" s="15">
        <v>10000</v>
      </c>
      <c r="H49" s="15">
        <v>0</v>
      </c>
      <c r="I49" s="15">
        <v>0</v>
      </c>
      <c r="J49" s="16">
        <f t="shared" si="1"/>
        <v>40000</v>
      </c>
    </row>
    <row r="50" spans="1:10" ht="11.25">
      <c r="A50" s="24" t="s">
        <v>51</v>
      </c>
      <c r="B50" s="25" t="s">
        <v>75</v>
      </c>
      <c r="C50" s="26" t="s">
        <v>53</v>
      </c>
      <c r="D50" s="17">
        <v>350000</v>
      </c>
      <c r="E50" s="17"/>
      <c r="F50" s="17"/>
      <c r="G50" s="17">
        <v>70000</v>
      </c>
      <c r="H50" s="17">
        <v>0</v>
      </c>
      <c r="I50" s="17">
        <v>235800</v>
      </c>
      <c r="J50" s="39">
        <f t="shared" si="1"/>
        <v>44200</v>
      </c>
    </row>
    <row r="51" spans="1:10" ht="11.25">
      <c r="A51" s="27" t="s">
        <v>51</v>
      </c>
      <c r="B51" s="28" t="s">
        <v>52</v>
      </c>
      <c r="C51" s="29" t="s">
        <v>54</v>
      </c>
      <c r="D51" s="15">
        <v>300000</v>
      </c>
      <c r="E51" s="15"/>
      <c r="F51" s="15"/>
      <c r="G51" s="15">
        <v>60000</v>
      </c>
      <c r="H51" s="15">
        <v>0</v>
      </c>
      <c r="I51" s="15">
        <v>0</v>
      </c>
      <c r="J51" s="16">
        <f t="shared" si="1"/>
        <v>240000</v>
      </c>
    </row>
    <row r="52" spans="1:10" ht="11.25">
      <c r="A52" s="24" t="s">
        <v>109</v>
      </c>
      <c r="B52" s="25" t="s">
        <v>75</v>
      </c>
      <c r="C52" s="26" t="s">
        <v>55</v>
      </c>
      <c r="D52" s="17">
        <v>52353</v>
      </c>
      <c r="E52" s="17"/>
      <c r="F52" s="17"/>
      <c r="G52" s="17">
        <v>10470.6</v>
      </c>
      <c r="H52" s="17">
        <v>0</v>
      </c>
      <c r="I52" s="17">
        <v>0</v>
      </c>
      <c r="J52" s="39">
        <f t="shared" si="1"/>
        <v>41882.4</v>
      </c>
    </row>
    <row r="53" spans="1:10" ht="11.25">
      <c r="A53" s="27" t="s">
        <v>109</v>
      </c>
      <c r="B53" s="28" t="s">
        <v>52</v>
      </c>
      <c r="C53" s="29" t="s">
        <v>56</v>
      </c>
      <c r="D53" s="15">
        <v>100000</v>
      </c>
      <c r="E53" s="15"/>
      <c r="F53" s="15">
        <v>21841.85</v>
      </c>
      <c r="G53" s="15">
        <v>20000</v>
      </c>
      <c r="H53" s="15">
        <v>0</v>
      </c>
      <c r="I53" s="15">
        <v>0</v>
      </c>
      <c r="J53" s="16">
        <f t="shared" si="1"/>
        <v>58158.149999999994</v>
      </c>
    </row>
    <row r="54" spans="1:10" ht="11.25">
      <c r="A54" s="27" t="s">
        <v>86</v>
      </c>
      <c r="B54" s="28" t="s">
        <v>75</v>
      </c>
      <c r="C54" s="29" t="s">
        <v>88</v>
      </c>
      <c r="D54" s="15">
        <v>50000</v>
      </c>
      <c r="E54" s="15"/>
      <c r="F54" s="15"/>
      <c r="G54" s="15">
        <v>10000</v>
      </c>
      <c r="H54" s="15">
        <v>0</v>
      </c>
      <c r="I54" s="15">
        <v>0</v>
      </c>
      <c r="J54" s="16">
        <f t="shared" si="1"/>
        <v>40000</v>
      </c>
    </row>
    <row r="55" spans="1:10" ht="11.25">
      <c r="A55" s="32" t="s">
        <v>150</v>
      </c>
      <c r="B55" s="25" t="s">
        <v>52</v>
      </c>
      <c r="C55" s="26" t="s">
        <v>89</v>
      </c>
      <c r="D55" s="17">
        <v>100000</v>
      </c>
      <c r="E55" s="17"/>
      <c r="F55" s="17"/>
      <c r="G55" s="17">
        <v>20000</v>
      </c>
      <c r="H55" s="17">
        <v>0</v>
      </c>
      <c r="I55" s="17">
        <v>0</v>
      </c>
      <c r="J55" s="39">
        <f t="shared" si="1"/>
        <v>80000</v>
      </c>
    </row>
    <row r="56" spans="1:10" ht="11.25">
      <c r="A56" s="27" t="s">
        <v>90</v>
      </c>
      <c r="B56" s="28" t="s">
        <v>18</v>
      </c>
      <c r="C56" s="29" t="s">
        <v>91</v>
      </c>
      <c r="D56" s="15">
        <v>943948</v>
      </c>
      <c r="E56" s="15"/>
      <c r="F56" s="15">
        <v>16180.5</v>
      </c>
      <c r="G56" s="15">
        <v>0</v>
      </c>
      <c r="H56" s="15">
        <v>95242</v>
      </c>
      <c r="I56" s="15">
        <v>260108</v>
      </c>
      <c r="J56" s="16">
        <f t="shared" si="1"/>
        <v>572417.5</v>
      </c>
    </row>
    <row r="57" spans="1:10" ht="11.25">
      <c r="A57" s="32" t="s">
        <v>90</v>
      </c>
      <c r="B57" s="33" t="s">
        <v>19</v>
      </c>
      <c r="C57" s="26" t="s">
        <v>93</v>
      </c>
      <c r="D57" s="17">
        <v>4750</v>
      </c>
      <c r="E57" s="17"/>
      <c r="F57" s="17">
        <v>0</v>
      </c>
      <c r="G57" s="17">
        <v>475</v>
      </c>
      <c r="H57" s="17">
        <v>0</v>
      </c>
      <c r="I57" s="17">
        <v>0</v>
      </c>
      <c r="J57" s="39">
        <f t="shared" si="1"/>
        <v>4275</v>
      </c>
    </row>
    <row r="58" spans="1:10" ht="11.25">
      <c r="A58" s="27" t="s">
        <v>59</v>
      </c>
      <c r="B58" s="28" t="s">
        <v>15</v>
      </c>
      <c r="C58" s="29" t="s">
        <v>60</v>
      </c>
      <c r="D58" s="15">
        <v>285000</v>
      </c>
      <c r="E58" s="15"/>
      <c r="F58" s="15">
        <v>0</v>
      </c>
      <c r="G58" s="15">
        <v>0</v>
      </c>
      <c r="H58" s="15">
        <v>132587.79</v>
      </c>
      <c r="I58" s="15">
        <v>95109.4</v>
      </c>
      <c r="J58" s="16">
        <f t="shared" si="1"/>
        <v>57302.81</v>
      </c>
    </row>
    <row r="59" spans="1:10" ht="11.25">
      <c r="A59" s="24" t="s">
        <v>59</v>
      </c>
      <c r="B59" s="25" t="s">
        <v>18</v>
      </c>
      <c r="C59" s="26" t="s">
        <v>61</v>
      </c>
      <c r="D59" s="17">
        <v>1425000</v>
      </c>
      <c r="E59" s="17"/>
      <c r="F59" s="17">
        <v>0</v>
      </c>
      <c r="G59" s="17">
        <v>0</v>
      </c>
      <c r="H59" s="17">
        <v>0</v>
      </c>
      <c r="I59" s="17">
        <v>914439.91</v>
      </c>
      <c r="J59" s="39">
        <f t="shared" si="1"/>
        <v>510560.08999999997</v>
      </c>
    </row>
    <row r="60" spans="1:10" ht="11.25">
      <c r="A60" s="27" t="s">
        <v>59</v>
      </c>
      <c r="B60" s="28" t="s">
        <v>19</v>
      </c>
      <c r="C60" s="29" t="s">
        <v>62</v>
      </c>
      <c r="D60" s="15">
        <v>950</v>
      </c>
      <c r="E60" s="15"/>
      <c r="F60" s="15">
        <v>0</v>
      </c>
      <c r="G60" s="15">
        <v>95</v>
      </c>
      <c r="H60" s="15">
        <v>0</v>
      </c>
      <c r="I60" s="15">
        <v>0</v>
      </c>
      <c r="J60" s="16">
        <f t="shared" si="1"/>
        <v>855</v>
      </c>
    </row>
    <row r="61" spans="1:10" ht="11.25">
      <c r="A61" s="27" t="s">
        <v>59</v>
      </c>
      <c r="B61" s="28" t="s">
        <v>141</v>
      </c>
      <c r="C61" s="29" t="s">
        <v>140</v>
      </c>
      <c r="D61" s="15">
        <v>0</v>
      </c>
      <c r="E61" s="15">
        <v>21841.85</v>
      </c>
      <c r="F61" s="15"/>
      <c r="G61" s="15">
        <v>0</v>
      </c>
      <c r="H61" s="15">
        <v>0</v>
      </c>
      <c r="I61" s="15">
        <v>21807.66</v>
      </c>
      <c r="J61" s="16">
        <f>SUM(D61+E61-F61-G61-H61-I61)</f>
        <v>34.18999999999869</v>
      </c>
    </row>
    <row r="62" spans="1:10" ht="11.25">
      <c r="A62" s="24" t="s">
        <v>59</v>
      </c>
      <c r="B62" s="25" t="s">
        <v>20</v>
      </c>
      <c r="C62" s="26" t="s">
        <v>63</v>
      </c>
      <c r="D62" s="17">
        <v>47500</v>
      </c>
      <c r="E62" s="17"/>
      <c r="F62" s="17">
        <v>0</v>
      </c>
      <c r="G62" s="17">
        <v>4750</v>
      </c>
      <c r="H62" s="17">
        <v>0</v>
      </c>
      <c r="I62" s="17">
        <v>0</v>
      </c>
      <c r="J62" s="39">
        <f aca="true" t="shared" si="2" ref="J62:J74">D62+E62-F62-G62-H62-I62</f>
        <v>42750</v>
      </c>
    </row>
    <row r="63" spans="1:10" ht="11.25">
      <c r="A63" s="27" t="s">
        <v>94</v>
      </c>
      <c r="B63" s="28" t="s">
        <v>18</v>
      </c>
      <c r="C63" s="29" t="s">
        <v>95</v>
      </c>
      <c r="D63" s="15">
        <v>1425000</v>
      </c>
      <c r="E63" s="15"/>
      <c r="F63" s="15">
        <v>0</v>
      </c>
      <c r="G63" s="15">
        <v>0</v>
      </c>
      <c r="H63" s="15">
        <v>10383</v>
      </c>
      <c r="I63" s="15">
        <v>1070214.03</v>
      </c>
      <c r="J63" s="16">
        <f t="shared" si="2"/>
        <v>344402.97</v>
      </c>
    </row>
    <row r="64" spans="1:10" ht="11.25">
      <c r="A64" s="32" t="s">
        <v>96</v>
      </c>
      <c r="B64" s="33" t="s">
        <v>75</v>
      </c>
      <c r="C64" s="26" t="s">
        <v>98</v>
      </c>
      <c r="D64" s="17">
        <v>61652</v>
      </c>
      <c r="E64" s="17"/>
      <c r="F64" s="17"/>
      <c r="G64" s="17">
        <v>12330.4</v>
      </c>
      <c r="H64" s="17">
        <v>0</v>
      </c>
      <c r="I64" s="17">
        <v>0</v>
      </c>
      <c r="J64" s="39">
        <f t="shared" si="2"/>
        <v>49321.6</v>
      </c>
    </row>
    <row r="65" spans="1:10" ht="11.25">
      <c r="A65" s="34" t="s">
        <v>96</v>
      </c>
      <c r="B65" s="35" t="s">
        <v>52</v>
      </c>
      <c r="C65" s="29" t="s">
        <v>100</v>
      </c>
      <c r="D65" s="15">
        <v>700000</v>
      </c>
      <c r="E65" s="15"/>
      <c r="F65" s="15">
        <v>341000</v>
      </c>
      <c r="G65" s="15">
        <v>340000</v>
      </c>
      <c r="H65" s="15">
        <v>0</v>
      </c>
      <c r="I65" s="15">
        <v>0</v>
      </c>
      <c r="J65" s="16">
        <f t="shared" si="2"/>
        <v>19000</v>
      </c>
    </row>
    <row r="66" spans="1:10" ht="11.25">
      <c r="A66" s="34" t="s">
        <v>151</v>
      </c>
      <c r="B66" s="35" t="s">
        <v>18</v>
      </c>
      <c r="C66" s="29" t="s">
        <v>114</v>
      </c>
      <c r="D66" s="15">
        <v>1850000</v>
      </c>
      <c r="E66" s="15"/>
      <c r="F66" s="15">
        <v>0</v>
      </c>
      <c r="G66" s="15">
        <v>0</v>
      </c>
      <c r="H66" s="15">
        <v>200634.67</v>
      </c>
      <c r="I66" s="15">
        <v>1643449.19</v>
      </c>
      <c r="J66" s="16">
        <f t="shared" si="2"/>
        <v>5916.14000000013</v>
      </c>
    </row>
    <row r="67" spans="1:10" ht="11.25">
      <c r="A67" s="24" t="s">
        <v>111</v>
      </c>
      <c r="B67" s="25" t="s">
        <v>15</v>
      </c>
      <c r="C67" s="26" t="s">
        <v>76</v>
      </c>
      <c r="D67" s="17">
        <v>7125</v>
      </c>
      <c r="E67" s="17"/>
      <c r="F67" s="17"/>
      <c r="G67" s="17">
        <v>712.5</v>
      </c>
      <c r="H67" s="17">
        <v>0</v>
      </c>
      <c r="I67" s="17">
        <v>0</v>
      </c>
      <c r="J67" s="39">
        <f t="shared" si="2"/>
        <v>6412.5</v>
      </c>
    </row>
    <row r="68" spans="1:10" ht="11.25">
      <c r="A68" s="24" t="s">
        <v>111</v>
      </c>
      <c r="B68" s="25" t="s">
        <v>25</v>
      </c>
      <c r="C68" s="26" t="s">
        <v>77</v>
      </c>
      <c r="D68" s="17">
        <v>33250</v>
      </c>
      <c r="E68" s="17"/>
      <c r="F68" s="17"/>
      <c r="G68" s="17">
        <v>3325</v>
      </c>
      <c r="H68" s="17">
        <v>0</v>
      </c>
      <c r="I68" s="17">
        <v>0</v>
      </c>
      <c r="J68" s="39">
        <f t="shared" si="2"/>
        <v>29925</v>
      </c>
    </row>
    <row r="69" spans="1:10" ht="11.25">
      <c r="A69" s="27" t="s">
        <v>111</v>
      </c>
      <c r="B69" s="28" t="s">
        <v>18</v>
      </c>
      <c r="C69" s="29" t="s">
        <v>65</v>
      </c>
      <c r="D69" s="15">
        <v>320720</v>
      </c>
      <c r="E69" s="15"/>
      <c r="F69" s="15"/>
      <c r="G69" s="15">
        <v>32072</v>
      </c>
      <c r="H69" s="15">
        <v>0</v>
      </c>
      <c r="I69" s="15">
        <v>14083.99</v>
      </c>
      <c r="J69" s="16">
        <f t="shared" si="2"/>
        <v>274564.01</v>
      </c>
    </row>
    <row r="70" spans="1:10" ht="11.25">
      <c r="A70" s="24" t="s">
        <v>111</v>
      </c>
      <c r="B70" s="33" t="s">
        <v>20</v>
      </c>
      <c r="C70" s="26" t="s">
        <v>112</v>
      </c>
      <c r="D70" s="17">
        <v>37535</v>
      </c>
      <c r="E70" s="17"/>
      <c r="F70" s="17"/>
      <c r="G70" s="17">
        <v>3753.5</v>
      </c>
      <c r="H70" s="17">
        <v>0</v>
      </c>
      <c r="I70" s="17">
        <v>0</v>
      </c>
      <c r="J70" s="39">
        <f t="shared" si="2"/>
        <v>33781.5</v>
      </c>
    </row>
    <row r="71" spans="1:10" ht="11.25">
      <c r="A71" s="24" t="s">
        <v>64</v>
      </c>
      <c r="B71" s="25" t="s">
        <v>15</v>
      </c>
      <c r="C71" s="26" t="s">
        <v>66</v>
      </c>
      <c r="D71" s="17">
        <v>90250</v>
      </c>
      <c r="E71" s="17"/>
      <c r="F71" s="17"/>
      <c r="G71" s="17">
        <v>9025</v>
      </c>
      <c r="H71" s="17">
        <v>0</v>
      </c>
      <c r="I71" s="17">
        <v>0</v>
      </c>
      <c r="J71" s="39">
        <f t="shared" si="2"/>
        <v>81225</v>
      </c>
    </row>
    <row r="72" spans="1:10" ht="11.25">
      <c r="A72" s="24" t="s">
        <v>64</v>
      </c>
      <c r="B72" s="25" t="s">
        <v>25</v>
      </c>
      <c r="C72" s="26" t="s">
        <v>67</v>
      </c>
      <c r="D72" s="17">
        <v>332500</v>
      </c>
      <c r="E72" s="17"/>
      <c r="F72" s="17">
        <v>228555</v>
      </c>
      <c r="G72" s="17">
        <v>55195</v>
      </c>
      <c r="H72" s="17">
        <v>0</v>
      </c>
      <c r="I72" s="17">
        <v>48139.46</v>
      </c>
      <c r="J72" s="39">
        <f t="shared" si="2"/>
        <v>610.5400000000009</v>
      </c>
    </row>
    <row r="73" spans="1:10" ht="11.25">
      <c r="A73" s="27" t="s">
        <v>64</v>
      </c>
      <c r="B73" s="28" t="s">
        <v>18</v>
      </c>
      <c r="C73" s="29" t="s">
        <v>68</v>
      </c>
      <c r="D73" s="15">
        <v>219450</v>
      </c>
      <c r="E73" s="15">
        <v>228555</v>
      </c>
      <c r="F73" s="15"/>
      <c r="G73" s="15">
        <v>0</v>
      </c>
      <c r="H73" s="15">
        <v>0</v>
      </c>
      <c r="I73" s="15">
        <v>439944.74</v>
      </c>
      <c r="J73" s="16">
        <f t="shared" si="2"/>
        <v>8060.260000000009</v>
      </c>
    </row>
    <row r="74" spans="1:10" ht="12" thickBot="1">
      <c r="A74" s="36" t="s">
        <v>64</v>
      </c>
      <c r="B74" s="37" t="s">
        <v>20</v>
      </c>
      <c r="C74" s="38" t="s">
        <v>78</v>
      </c>
      <c r="D74" s="17">
        <v>15200</v>
      </c>
      <c r="E74" s="17"/>
      <c r="F74" s="17"/>
      <c r="G74" s="17">
        <v>1520</v>
      </c>
      <c r="H74" s="17">
        <v>0</v>
      </c>
      <c r="I74" s="17">
        <v>0</v>
      </c>
      <c r="J74" s="39">
        <f t="shared" si="2"/>
        <v>13680</v>
      </c>
    </row>
    <row r="75" spans="1:10" ht="12" thickBot="1">
      <c r="A75" s="11"/>
      <c r="B75" s="19"/>
      <c r="C75" s="12" t="s">
        <v>8</v>
      </c>
      <c r="D75" s="13">
        <f aca="true" t="shared" si="3" ref="D75:I75">SUM(D5:D74)</f>
        <v>25429817</v>
      </c>
      <c r="E75" s="13">
        <f t="shared" si="3"/>
        <v>630985.34</v>
      </c>
      <c r="F75" s="13">
        <f t="shared" si="3"/>
        <v>971985.34</v>
      </c>
      <c r="G75" s="13">
        <f t="shared" si="3"/>
        <v>984317.39</v>
      </c>
      <c r="H75" s="13">
        <f t="shared" si="3"/>
        <v>511506.55000000005</v>
      </c>
      <c r="I75" s="13">
        <f t="shared" si="3"/>
        <v>11483608.38</v>
      </c>
      <c r="J75" s="40">
        <f>SUM(J7:J74)</f>
        <v>12109384.679999998</v>
      </c>
    </row>
    <row r="76" spans="3:10" ht="12.75">
      <c r="C76" s="5"/>
      <c r="J76"/>
    </row>
    <row r="77" ht="12.75">
      <c r="J77"/>
    </row>
    <row r="78" ht="12.75">
      <c r="J78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C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H71" sqref="H71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116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0</v>
      </c>
      <c r="I8" s="17">
        <v>70689.5</v>
      </c>
      <c r="J8" s="39">
        <f t="shared" si="0"/>
        <v>6260.5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7000</v>
      </c>
      <c r="I9" s="15">
        <v>100</v>
      </c>
      <c r="J9" s="16">
        <f t="shared" si="0"/>
        <v>30862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0</v>
      </c>
      <c r="I10" s="17">
        <v>14137.9</v>
      </c>
      <c r="J10" s="39">
        <f t="shared" si="0"/>
        <v>482.60000000000036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0</v>
      </c>
      <c r="J12" s="39">
        <f t="shared" si="0"/>
        <v>8550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7000</v>
      </c>
      <c r="I15" s="18">
        <v>100</v>
      </c>
      <c r="J15" s="39">
        <f t="shared" si="0"/>
        <v>51382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3000</v>
      </c>
      <c r="J16" s="16">
        <f t="shared" si="0"/>
        <v>31200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4288.2</v>
      </c>
      <c r="H20" s="18">
        <v>0</v>
      </c>
      <c r="I20" s="18">
        <v>0</v>
      </c>
      <c r="J20" s="39">
        <f t="shared" si="0"/>
        <v>38593.8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17152.6</v>
      </c>
      <c r="H21" s="15">
        <v>0</v>
      </c>
      <c r="I21" s="15">
        <v>0</v>
      </c>
      <c r="J21" s="16">
        <f t="shared" si="0"/>
        <v>154373.4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2858.8</v>
      </c>
      <c r="H22" s="18">
        <v>0</v>
      </c>
      <c r="I22" s="18">
        <v>0</v>
      </c>
      <c r="J22" s="39">
        <f t="shared" si="0"/>
        <v>25729.2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11435.1</v>
      </c>
      <c r="H23" s="15">
        <v>0</v>
      </c>
      <c r="I23" s="15">
        <v>0</v>
      </c>
      <c r="J23" s="16">
        <f t="shared" si="0"/>
        <v>102915.9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0</v>
      </c>
      <c r="I24" s="15">
        <v>0</v>
      </c>
      <c r="J24" s="16">
        <f t="shared" si="0"/>
        <v>25650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0</v>
      </c>
      <c r="J25" s="16">
        <f t="shared" si="0"/>
        <v>85500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133000</v>
      </c>
      <c r="I27" s="15">
        <v>113284.26</v>
      </c>
      <c r="J27" s="16">
        <f t="shared" si="0"/>
        <v>10215.740000000005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0</v>
      </c>
      <c r="J28" s="39">
        <f t="shared" si="0"/>
        <v>34884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0</v>
      </c>
      <c r="J32" s="39">
        <f t="shared" si="0"/>
        <v>11330918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/>
      <c r="G33" s="15">
        <v>475</v>
      </c>
      <c r="H33" s="15">
        <v>0</v>
      </c>
      <c r="I33" s="15">
        <v>0</v>
      </c>
      <c r="J33" s="16">
        <f t="shared" si="0"/>
        <v>4275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/>
      <c r="G34" s="17">
        <v>28500</v>
      </c>
      <c r="H34" s="17">
        <v>75650</v>
      </c>
      <c r="I34" s="17">
        <v>8718.16</v>
      </c>
      <c r="J34" s="39">
        <f t="shared" si="0"/>
        <v>172131.84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/>
      <c r="G35" s="15">
        <v>950</v>
      </c>
      <c r="H35" s="15">
        <v>0</v>
      </c>
      <c r="I35" s="15">
        <v>2300</v>
      </c>
      <c r="J35" s="16">
        <f t="shared" si="0"/>
        <v>6250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/>
      <c r="G36" s="17">
        <v>95</v>
      </c>
      <c r="H36" s="17">
        <v>0</v>
      </c>
      <c r="I36" s="17">
        <v>0</v>
      </c>
      <c r="J36" s="39">
        <f t="shared" si="0"/>
        <v>855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/>
      <c r="G37" s="15">
        <v>474.9</v>
      </c>
      <c r="H37" s="15">
        <v>0</v>
      </c>
      <c r="I37" s="15">
        <v>0</v>
      </c>
      <c r="J37" s="16">
        <f t="shared" si="0"/>
        <v>4274.1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462000</v>
      </c>
      <c r="I38" s="17">
        <v>256522.81</v>
      </c>
      <c r="J38" s="39">
        <f t="shared" si="0"/>
        <v>563977.19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0</v>
      </c>
      <c r="J39" s="39">
        <f aca="true" t="shared" si="1" ref="J39:J70">D39+E39-F39-G39-H39-I39</f>
        <v>1150949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t="shared" si="1"/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0</v>
      </c>
      <c r="J41" s="16">
        <f t="shared" si="1"/>
        <v>297127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/>
      <c r="G42" s="17">
        <v>4750</v>
      </c>
      <c r="H42" s="17">
        <v>0</v>
      </c>
      <c r="I42" s="17">
        <v>0</v>
      </c>
      <c r="J42" s="39">
        <f t="shared" si="1"/>
        <v>42750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0</v>
      </c>
      <c r="I43" s="15">
        <v>741</v>
      </c>
      <c r="J43" s="16">
        <f t="shared" si="1"/>
        <v>42009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0</v>
      </c>
      <c r="I45" s="15">
        <v>0</v>
      </c>
      <c r="J45" s="16">
        <f t="shared" si="1"/>
        <v>17100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0</v>
      </c>
      <c r="I47" s="17">
        <v>0</v>
      </c>
      <c r="J47" s="39">
        <f t="shared" si="1"/>
        <v>280000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/>
      <c r="G53" s="15">
        <v>94394.8</v>
      </c>
      <c r="H53" s="15">
        <v>0</v>
      </c>
      <c r="I53" s="15">
        <v>0</v>
      </c>
      <c r="J53" s="16">
        <f t="shared" si="1"/>
        <v>849553.2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/>
      <c r="G54" s="17">
        <v>475</v>
      </c>
      <c r="H54" s="17">
        <v>0</v>
      </c>
      <c r="I54" s="17">
        <v>0</v>
      </c>
      <c r="J54" s="39">
        <f t="shared" si="1"/>
        <v>4275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/>
      <c r="G55" s="15">
        <v>28500</v>
      </c>
      <c r="H55" s="15">
        <v>0</v>
      </c>
      <c r="I55" s="15">
        <v>0</v>
      </c>
      <c r="J55" s="16">
        <f t="shared" si="1"/>
        <v>256500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/>
      <c r="G56" s="17">
        <v>142500</v>
      </c>
      <c r="H56" s="17">
        <v>0</v>
      </c>
      <c r="I56" s="17">
        <v>564910.55</v>
      </c>
      <c r="J56" s="39">
        <f t="shared" si="1"/>
        <v>717589.45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/>
      <c r="G57" s="15">
        <v>95</v>
      </c>
      <c r="H57" s="15">
        <v>0</v>
      </c>
      <c r="I57" s="15">
        <v>0</v>
      </c>
      <c r="J57" s="16">
        <f t="shared" si="1"/>
        <v>855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/>
      <c r="G58" s="17">
        <v>4750</v>
      </c>
      <c r="H58" s="17">
        <v>0</v>
      </c>
      <c r="I58" s="17">
        <v>0</v>
      </c>
      <c r="J58" s="39">
        <f t="shared" si="1"/>
        <v>42750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/>
      <c r="G59" s="17">
        <v>142500</v>
      </c>
      <c r="H59" s="17">
        <v>598436.31</v>
      </c>
      <c r="I59" s="17">
        <v>19827.72</v>
      </c>
      <c r="J59" s="39">
        <f t="shared" si="1"/>
        <v>664235.97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/>
      <c r="G61" s="17">
        <v>140000</v>
      </c>
      <c r="H61" s="17">
        <v>0</v>
      </c>
      <c r="I61" s="17">
        <v>0</v>
      </c>
      <c r="J61" s="39">
        <f t="shared" si="1"/>
        <v>560000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/>
      <c r="G62" s="17">
        <v>185000</v>
      </c>
      <c r="H62" s="17">
        <v>0</v>
      </c>
      <c r="I62" s="17">
        <v>826096.25</v>
      </c>
      <c r="J62" s="39">
        <f t="shared" si="1"/>
        <v>838903.75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t="shared" si="1"/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4000</v>
      </c>
      <c r="I65" s="17">
        <v>700</v>
      </c>
      <c r="J65" s="39">
        <f t="shared" si="1"/>
        <v>283948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 t="shared" si="1"/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90250</v>
      </c>
      <c r="H67" s="17">
        <v>0</v>
      </c>
      <c r="I67" s="17">
        <v>0</v>
      </c>
      <c r="J67" s="39">
        <f t="shared" si="1"/>
        <v>0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332500</v>
      </c>
      <c r="H68" s="17">
        <v>0</v>
      </c>
      <c r="I68" s="17">
        <v>0</v>
      </c>
      <c r="J68" s="39">
        <f t="shared" si="1"/>
        <v>0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219450</v>
      </c>
      <c r="H69" s="15">
        <v>0</v>
      </c>
      <c r="I69" s="15">
        <v>0</v>
      </c>
      <c r="J69" s="16">
        <f t="shared" si="1"/>
        <v>0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15200</v>
      </c>
      <c r="H70" s="17">
        <v>0</v>
      </c>
      <c r="I70" s="17">
        <v>0</v>
      </c>
      <c r="J70" s="39">
        <f t="shared" si="1"/>
        <v>0</v>
      </c>
    </row>
    <row r="71" spans="1:10" ht="12" thickBot="1">
      <c r="A71" s="11"/>
      <c r="B71" s="19"/>
      <c r="C71" s="12" t="s">
        <v>8</v>
      </c>
      <c r="D71" s="13">
        <f aca="true" t="shared" si="2" ref="D71:I71">SUM(D5:D70)</f>
        <v>25429817</v>
      </c>
      <c r="E71" s="13">
        <f t="shared" si="2"/>
        <v>0</v>
      </c>
      <c r="F71" s="13">
        <f t="shared" si="2"/>
        <v>0</v>
      </c>
      <c r="G71" s="13">
        <f t="shared" si="2"/>
        <v>2033142.8</v>
      </c>
      <c r="H71" s="13">
        <f t="shared" si="2"/>
        <v>1287086.31</v>
      </c>
      <c r="I71" s="13">
        <f t="shared" si="2"/>
        <v>1881983.1500000001</v>
      </c>
      <c r="J71" s="40">
        <f>SUM(J7:J70)</f>
        <v>20227604.74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L78"/>
  <sheetViews>
    <sheetView zoomScaleSheetLayoutView="100" zoomScalePageLayoutView="0" workbookViewId="0" topLeftCell="A2">
      <pane xSplit="2" ySplit="5" topLeftCell="C41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A3" sqref="A3:K3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1.00390625" style="4" customWidth="1"/>
    <col min="10" max="10" width="11.140625" style="4" customWidth="1"/>
    <col min="11" max="11" width="11.8515625" style="4" bestFit="1" customWidth="1"/>
    <col min="12" max="12" width="9.28125" style="4" customWidth="1"/>
    <col min="13" max="16384" width="9.140625" style="4" customWidth="1"/>
  </cols>
  <sheetData>
    <row r="1" spans="1:11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2.75" customHeight="1">
      <c r="A3" s="88" t="s">
        <v>154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1.25">
      <c r="A5" s="7"/>
      <c r="B5" s="7"/>
      <c r="C5" s="7"/>
      <c r="D5" s="6"/>
      <c r="E5" s="6"/>
      <c r="F5" s="6"/>
      <c r="G5" s="6"/>
      <c r="H5" s="6"/>
      <c r="I5" s="6"/>
      <c r="J5" s="6"/>
      <c r="K5" s="6"/>
    </row>
    <row r="6" spans="1:11" s="3" customFormat="1" ht="11.25" thickBot="1">
      <c r="A6" s="86" t="s">
        <v>5</v>
      </c>
      <c r="B6" s="87"/>
      <c r="C6" s="42" t="s">
        <v>0</v>
      </c>
      <c r="D6" s="8" t="s">
        <v>1</v>
      </c>
      <c r="E6" s="8" t="s">
        <v>7</v>
      </c>
      <c r="F6" s="8" t="s">
        <v>106</v>
      </c>
      <c r="G6" s="8" t="s">
        <v>103</v>
      </c>
      <c r="H6" s="8" t="s">
        <v>2</v>
      </c>
      <c r="I6" s="8" t="s">
        <v>3</v>
      </c>
      <c r="J6" s="8" t="s">
        <v>155</v>
      </c>
      <c r="K6" s="43" t="s">
        <v>4</v>
      </c>
    </row>
    <row r="7" spans="1:11" ht="11.25">
      <c r="A7" s="44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20.85</v>
      </c>
      <c r="J7" s="15">
        <v>7.1</v>
      </c>
      <c r="K7" s="45">
        <f aca="true" t="shared" si="0" ref="K7:K15">D7+E7-F7-G7-H7-I7</f>
        <v>2482.05</v>
      </c>
    </row>
    <row r="8" spans="1:11" ht="11.25">
      <c r="A8" s="46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0</v>
      </c>
      <c r="H8" s="17">
        <v>14137.9</v>
      </c>
      <c r="I8" s="17">
        <v>70689.5</v>
      </c>
      <c r="J8" s="17">
        <v>42413.7</v>
      </c>
      <c r="K8" s="47">
        <f t="shared" si="0"/>
        <v>672.6000000000058</v>
      </c>
    </row>
    <row r="9" spans="1:11" ht="11.25">
      <c r="A9" s="48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0</v>
      </c>
      <c r="I9" s="15">
        <v>29260.16</v>
      </c>
      <c r="J9" s="15">
        <v>6385.79</v>
      </c>
      <c r="K9" s="45">
        <f t="shared" si="0"/>
        <v>8701.84</v>
      </c>
    </row>
    <row r="10" spans="1:11" ht="11.25">
      <c r="A10" s="46" t="s">
        <v>16</v>
      </c>
      <c r="B10" s="25" t="s">
        <v>19</v>
      </c>
      <c r="C10" s="26" t="s">
        <v>13</v>
      </c>
      <c r="D10" s="17">
        <v>16245</v>
      </c>
      <c r="E10" s="17">
        <v>1275.5</v>
      </c>
      <c r="F10" s="17"/>
      <c r="G10" s="17">
        <v>0</v>
      </c>
      <c r="H10" s="17">
        <v>0</v>
      </c>
      <c r="I10" s="17">
        <v>17520.5</v>
      </c>
      <c r="J10" s="17">
        <v>8540.76</v>
      </c>
      <c r="K10" s="47">
        <f t="shared" si="0"/>
        <v>0</v>
      </c>
    </row>
    <row r="11" spans="1:11" ht="11.25">
      <c r="A11" s="48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5">
        <v>0</v>
      </c>
      <c r="K11" s="45">
        <f t="shared" si="0"/>
        <v>2167.2</v>
      </c>
    </row>
    <row r="12" spans="1:11" ht="11.25">
      <c r="A12" s="46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17">
        <v>708</v>
      </c>
      <c r="K12" s="47">
        <f t="shared" si="0"/>
        <v>7842</v>
      </c>
    </row>
    <row r="13" spans="1:11" ht="11.25">
      <c r="A13" s="46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17">
        <v>0</v>
      </c>
      <c r="K13" s="47">
        <f t="shared" si="0"/>
        <v>4275</v>
      </c>
    </row>
    <row r="14" spans="1:11" ht="11.25">
      <c r="A14" s="48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5">
        <v>0</v>
      </c>
      <c r="K14" s="45">
        <f t="shared" si="0"/>
        <v>855</v>
      </c>
    </row>
    <row r="15" spans="1:11" ht="11.25">
      <c r="A15" s="49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21494.8</v>
      </c>
      <c r="J15" s="18">
        <v>3156.89</v>
      </c>
      <c r="K15" s="47">
        <f t="shared" si="0"/>
        <v>27545.970000000005</v>
      </c>
    </row>
    <row r="16" spans="1:11" ht="11.25">
      <c r="A16" s="46" t="s">
        <v>21</v>
      </c>
      <c r="B16" s="25" t="s">
        <v>19</v>
      </c>
      <c r="C16" s="14" t="s">
        <v>149</v>
      </c>
      <c r="D16" s="18">
        <v>0</v>
      </c>
      <c r="E16" s="18">
        <v>1000</v>
      </c>
      <c r="F16" s="18"/>
      <c r="G16" s="18">
        <v>0</v>
      </c>
      <c r="H16" s="18">
        <v>0</v>
      </c>
      <c r="I16" s="18">
        <v>421.35</v>
      </c>
      <c r="J16" s="18">
        <v>0</v>
      </c>
      <c r="K16" s="47">
        <f>SUM(D16+E16-F16-G16-H16-I16)</f>
        <v>578.65</v>
      </c>
    </row>
    <row r="17" spans="1:11" ht="11.25">
      <c r="A17" s="48" t="s">
        <v>21</v>
      </c>
      <c r="B17" s="28" t="s">
        <v>101</v>
      </c>
      <c r="C17" s="29" t="s">
        <v>102</v>
      </c>
      <c r="D17" s="15">
        <v>38000</v>
      </c>
      <c r="E17" s="15"/>
      <c r="F17" s="15"/>
      <c r="G17" s="15">
        <v>3800</v>
      </c>
      <c r="H17" s="15">
        <v>0</v>
      </c>
      <c r="I17" s="15">
        <v>16200</v>
      </c>
      <c r="J17" s="15">
        <v>16200</v>
      </c>
      <c r="K17" s="45">
        <f aca="true" t="shared" si="1" ref="K17:K60">D17+E17-F17-G17-H17-I17</f>
        <v>18000</v>
      </c>
    </row>
    <row r="18" spans="1:12" ht="11.25">
      <c r="A18" s="46" t="s">
        <v>21</v>
      </c>
      <c r="B18" s="25" t="s">
        <v>72</v>
      </c>
      <c r="C18" s="26" t="s">
        <v>73</v>
      </c>
      <c r="D18" s="17">
        <v>9500</v>
      </c>
      <c r="E18" s="17"/>
      <c r="F18" s="17"/>
      <c r="G18" s="17">
        <v>950</v>
      </c>
      <c r="H18" s="17">
        <v>0</v>
      </c>
      <c r="I18" s="17">
        <v>790</v>
      </c>
      <c r="J18" s="17">
        <v>0</v>
      </c>
      <c r="K18" s="47">
        <f t="shared" si="1"/>
        <v>7760</v>
      </c>
      <c r="L18" s="9"/>
    </row>
    <row r="19" spans="1:11" ht="11.25">
      <c r="A19" s="50" t="s">
        <v>79</v>
      </c>
      <c r="B19" s="25" t="s">
        <v>15</v>
      </c>
      <c r="C19" s="26" t="s">
        <v>104</v>
      </c>
      <c r="D19" s="17">
        <v>42490</v>
      </c>
      <c r="E19" s="17"/>
      <c r="F19" s="17"/>
      <c r="G19" s="17">
        <v>4249</v>
      </c>
      <c r="H19" s="17">
        <v>0</v>
      </c>
      <c r="I19" s="17">
        <v>0</v>
      </c>
      <c r="J19" s="17">
        <v>0</v>
      </c>
      <c r="K19" s="47">
        <f t="shared" si="1"/>
        <v>38241</v>
      </c>
    </row>
    <row r="20" spans="1:11" ht="11.25">
      <c r="A20" s="48" t="s">
        <v>79</v>
      </c>
      <c r="B20" s="28" t="s">
        <v>18</v>
      </c>
      <c r="C20" s="29" t="s">
        <v>105</v>
      </c>
      <c r="D20" s="15">
        <v>383000</v>
      </c>
      <c r="E20" s="15"/>
      <c r="F20" s="15"/>
      <c r="G20" s="15">
        <v>38300</v>
      </c>
      <c r="H20" s="15">
        <v>0</v>
      </c>
      <c r="I20" s="15">
        <v>62610.82</v>
      </c>
      <c r="J20" s="15">
        <v>0</v>
      </c>
      <c r="K20" s="45">
        <f t="shared" si="1"/>
        <v>282089.18</v>
      </c>
    </row>
    <row r="21" spans="1:11" ht="11.25">
      <c r="A21" s="49" t="s">
        <v>80</v>
      </c>
      <c r="B21" s="31" t="s">
        <v>15</v>
      </c>
      <c r="C21" s="14" t="s">
        <v>81</v>
      </c>
      <c r="D21" s="18">
        <v>42882</v>
      </c>
      <c r="E21" s="18"/>
      <c r="F21" s="18">
        <v>42881.99</v>
      </c>
      <c r="G21" s="18">
        <v>0</v>
      </c>
      <c r="H21" s="18">
        <v>0</v>
      </c>
      <c r="I21" s="18">
        <v>0</v>
      </c>
      <c r="J21" s="18"/>
      <c r="K21" s="47">
        <f t="shared" si="1"/>
        <v>0.010000000002037268</v>
      </c>
    </row>
    <row r="22" spans="1:11" ht="11.25">
      <c r="A22" s="48" t="s">
        <v>80</v>
      </c>
      <c r="B22" s="28" t="s">
        <v>18</v>
      </c>
      <c r="C22" s="29" t="s">
        <v>82</v>
      </c>
      <c r="D22" s="15">
        <v>171526</v>
      </c>
      <c r="E22" s="15"/>
      <c r="F22" s="15">
        <v>171526</v>
      </c>
      <c r="G22" s="15">
        <v>0</v>
      </c>
      <c r="H22" s="15">
        <v>0</v>
      </c>
      <c r="I22" s="15">
        <v>0</v>
      </c>
      <c r="J22" s="15"/>
      <c r="K22" s="45">
        <f t="shared" si="1"/>
        <v>0</v>
      </c>
    </row>
    <row r="23" spans="1:12" ht="11.25">
      <c r="A23" s="49" t="s">
        <v>80</v>
      </c>
      <c r="B23" s="31" t="s">
        <v>133</v>
      </c>
      <c r="C23" s="14" t="s">
        <v>136</v>
      </c>
      <c r="D23" s="18">
        <v>0</v>
      </c>
      <c r="E23" s="18">
        <v>42881.99</v>
      </c>
      <c r="F23" s="18"/>
      <c r="G23" s="18">
        <v>0</v>
      </c>
      <c r="H23" s="18">
        <v>0</v>
      </c>
      <c r="I23" s="18">
        <v>0</v>
      </c>
      <c r="J23" s="18">
        <v>0</v>
      </c>
      <c r="K23" s="47">
        <f t="shared" si="1"/>
        <v>42881.99</v>
      </c>
      <c r="L23" s="10"/>
    </row>
    <row r="24" spans="1:11" ht="11.25">
      <c r="A24" s="48" t="s">
        <v>80</v>
      </c>
      <c r="B24" s="28" t="s">
        <v>132</v>
      </c>
      <c r="C24" s="29" t="s">
        <v>134</v>
      </c>
      <c r="D24" s="15">
        <v>0</v>
      </c>
      <c r="E24" s="15">
        <v>171526</v>
      </c>
      <c r="F24" s="15"/>
      <c r="G24" s="15">
        <v>0</v>
      </c>
      <c r="H24" s="15">
        <v>0</v>
      </c>
      <c r="I24" s="15">
        <v>0</v>
      </c>
      <c r="J24" s="15">
        <v>0</v>
      </c>
      <c r="K24" s="45">
        <f t="shared" si="1"/>
        <v>171526</v>
      </c>
    </row>
    <row r="25" spans="1:11" ht="11.25">
      <c r="A25" s="49" t="s">
        <v>83</v>
      </c>
      <c r="B25" s="31" t="s">
        <v>15</v>
      </c>
      <c r="C25" s="14" t="s">
        <v>135</v>
      </c>
      <c r="D25" s="18">
        <v>28588</v>
      </c>
      <c r="E25" s="18"/>
      <c r="F25" s="18"/>
      <c r="G25" s="18">
        <v>28587.99</v>
      </c>
      <c r="H25" s="18">
        <v>0</v>
      </c>
      <c r="I25" s="18">
        <v>0</v>
      </c>
      <c r="J25" s="18">
        <v>0</v>
      </c>
      <c r="K25" s="47">
        <f t="shared" si="1"/>
        <v>0.00999999999839929</v>
      </c>
    </row>
    <row r="26" spans="1:11" ht="11.25">
      <c r="A26" s="48" t="s">
        <v>83</v>
      </c>
      <c r="B26" s="28" t="s">
        <v>18</v>
      </c>
      <c r="C26" s="29" t="s">
        <v>85</v>
      </c>
      <c r="D26" s="15">
        <v>114351</v>
      </c>
      <c r="E26" s="15"/>
      <c r="F26" s="15"/>
      <c r="G26" s="15">
        <v>114351</v>
      </c>
      <c r="H26" s="15">
        <v>0</v>
      </c>
      <c r="I26" s="15">
        <v>0</v>
      </c>
      <c r="J26" s="15">
        <v>0</v>
      </c>
      <c r="K26" s="45">
        <f t="shared" si="1"/>
        <v>0</v>
      </c>
    </row>
    <row r="27" spans="1:11" ht="11.25">
      <c r="A27" s="48" t="s">
        <v>107</v>
      </c>
      <c r="B27" s="28" t="s">
        <v>15</v>
      </c>
      <c r="C27" s="29" t="s">
        <v>26</v>
      </c>
      <c r="D27" s="15">
        <v>28500</v>
      </c>
      <c r="E27" s="15"/>
      <c r="F27" s="15"/>
      <c r="G27" s="15">
        <v>2850</v>
      </c>
      <c r="H27" s="15">
        <v>0</v>
      </c>
      <c r="I27" s="15">
        <v>0</v>
      </c>
      <c r="J27" s="15">
        <v>0</v>
      </c>
      <c r="K27" s="45">
        <f t="shared" si="1"/>
        <v>25650</v>
      </c>
    </row>
    <row r="28" spans="1:11" ht="11.25">
      <c r="A28" s="48" t="s">
        <v>107</v>
      </c>
      <c r="B28" s="28" t="s">
        <v>17</v>
      </c>
      <c r="C28" s="29" t="s">
        <v>27</v>
      </c>
      <c r="D28" s="15">
        <v>95000</v>
      </c>
      <c r="E28" s="15"/>
      <c r="F28" s="15"/>
      <c r="G28" s="15">
        <v>32759.75</v>
      </c>
      <c r="H28" s="15">
        <v>0</v>
      </c>
      <c r="I28" s="15">
        <v>1860</v>
      </c>
      <c r="J28" s="15">
        <v>1860</v>
      </c>
      <c r="K28" s="45">
        <f t="shared" si="1"/>
        <v>60380.25</v>
      </c>
    </row>
    <row r="29" spans="1:11" ht="11.25">
      <c r="A29" s="46" t="s">
        <v>107</v>
      </c>
      <c r="B29" s="25" t="s">
        <v>25</v>
      </c>
      <c r="C29" s="26" t="s">
        <v>31</v>
      </c>
      <c r="D29" s="17">
        <v>380000</v>
      </c>
      <c r="E29" s="17"/>
      <c r="F29" s="17">
        <v>150000</v>
      </c>
      <c r="G29" s="17">
        <v>38000</v>
      </c>
      <c r="H29" s="17">
        <v>0</v>
      </c>
      <c r="I29" s="17">
        <v>0</v>
      </c>
      <c r="J29" s="17">
        <v>0</v>
      </c>
      <c r="K29" s="47">
        <f t="shared" si="1"/>
        <v>192000</v>
      </c>
    </row>
    <row r="30" spans="1:11" ht="11.25">
      <c r="A30" s="48" t="s">
        <v>107</v>
      </c>
      <c r="B30" s="28" t="s">
        <v>18</v>
      </c>
      <c r="C30" s="29" t="s">
        <v>28</v>
      </c>
      <c r="D30" s="15">
        <v>285000</v>
      </c>
      <c r="E30" s="15">
        <v>150000</v>
      </c>
      <c r="F30" s="15"/>
      <c r="G30" s="15">
        <v>0</v>
      </c>
      <c r="H30" s="15">
        <v>7431.75</v>
      </c>
      <c r="I30" s="15">
        <v>250368.25</v>
      </c>
      <c r="J30" s="15">
        <v>65589.5</v>
      </c>
      <c r="K30" s="45">
        <f t="shared" si="1"/>
        <v>177200</v>
      </c>
    </row>
    <row r="31" spans="1:11" ht="11.25">
      <c r="A31" s="46" t="s">
        <v>107</v>
      </c>
      <c r="B31" s="25" t="s">
        <v>19</v>
      </c>
      <c r="C31" s="26" t="s">
        <v>29</v>
      </c>
      <c r="D31" s="17">
        <v>38760</v>
      </c>
      <c r="E31" s="17"/>
      <c r="F31" s="17"/>
      <c r="G31" s="17">
        <v>24135.75</v>
      </c>
      <c r="H31" s="17">
        <v>0</v>
      </c>
      <c r="I31" s="17">
        <v>372</v>
      </c>
      <c r="J31" s="17">
        <v>372</v>
      </c>
      <c r="K31" s="47">
        <f t="shared" si="1"/>
        <v>14252.25</v>
      </c>
    </row>
    <row r="32" spans="1:11" ht="11.25">
      <c r="A32" s="48" t="s">
        <v>107</v>
      </c>
      <c r="B32" s="28" t="s">
        <v>20</v>
      </c>
      <c r="C32" s="29" t="s">
        <v>30</v>
      </c>
      <c r="D32" s="15">
        <v>28500</v>
      </c>
      <c r="E32" s="15"/>
      <c r="F32" s="15"/>
      <c r="G32" s="15">
        <v>2850</v>
      </c>
      <c r="H32" s="15">
        <v>0</v>
      </c>
      <c r="I32" s="15">
        <v>0</v>
      </c>
      <c r="J32" s="15">
        <v>0</v>
      </c>
      <c r="K32" s="45">
        <f t="shared" si="1"/>
        <v>25650</v>
      </c>
    </row>
    <row r="33" spans="1:11" ht="11.25">
      <c r="A33" s="48" t="s">
        <v>110</v>
      </c>
      <c r="B33" s="28" t="s">
        <v>25</v>
      </c>
      <c r="C33" s="29" t="s">
        <v>57</v>
      </c>
      <c r="D33" s="15">
        <v>9500</v>
      </c>
      <c r="E33" s="15"/>
      <c r="F33" s="15"/>
      <c r="G33" s="15">
        <v>950</v>
      </c>
      <c r="H33" s="15">
        <v>0</v>
      </c>
      <c r="I33" s="15">
        <v>0</v>
      </c>
      <c r="J33" s="15"/>
      <c r="K33" s="45">
        <f t="shared" si="1"/>
        <v>8550</v>
      </c>
    </row>
    <row r="34" spans="1:11" ht="11.25">
      <c r="A34" s="46" t="s">
        <v>110</v>
      </c>
      <c r="B34" s="25" t="s">
        <v>18</v>
      </c>
      <c r="C34" s="26" t="s">
        <v>58</v>
      </c>
      <c r="D34" s="17">
        <v>76000</v>
      </c>
      <c r="E34" s="17"/>
      <c r="F34" s="17"/>
      <c r="G34" s="17">
        <v>7600</v>
      </c>
      <c r="H34" s="17">
        <v>0</v>
      </c>
      <c r="I34" s="17">
        <v>0</v>
      </c>
      <c r="J34" s="17"/>
      <c r="K34" s="47">
        <f t="shared" si="1"/>
        <v>68400</v>
      </c>
    </row>
    <row r="35" spans="1:11" ht="11.25">
      <c r="A35" s="46" t="s">
        <v>32</v>
      </c>
      <c r="B35" s="25" t="s">
        <v>33</v>
      </c>
      <c r="C35" s="26" t="s">
        <v>37</v>
      </c>
      <c r="D35" s="17">
        <v>11330918</v>
      </c>
      <c r="E35" s="17"/>
      <c r="F35" s="17"/>
      <c r="G35" s="17">
        <v>0</v>
      </c>
      <c r="H35" s="17">
        <v>0</v>
      </c>
      <c r="I35" s="17">
        <v>4206902.05</v>
      </c>
      <c r="J35" s="17">
        <v>4206902.05</v>
      </c>
      <c r="K35" s="47">
        <f t="shared" si="1"/>
        <v>7124015.95</v>
      </c>
    </row>
    <row r="36" spans="1:11" ht="11.25">
      <c r="A36" s="48" t="s">
        <v>32</v>
      </c>
      <c r="B36" s="28" t="s">
        <v>34</v>
      </c>
      <c r="C36" s="29" t="s">
        <v>38</v>
      </c>
      <c r="D36" s="15">
        <v>4750</v>
      </c>
      <c r="E36" s="15"/>
      <c r="F36" s="15">
        <v>0</v>
      </c>
      <c r="G36" s="15">
        <v>475</v>
      </c>
      <c r="H36" s="15">
        <v>0</v>
      </c>
      <c r="I36" s="15">
        <v>0</v>
      </c>
      <c r="J36" s="15">
        <v>0</v>
      </c>
      <c r="K36" s="45">
        <f t="shared" si="1"/>
        <v>4275</v>
      </c>
    </row>
    <row r="37" spans="1:11" ht="11.25">
      <c r="A37" s="46" t="s">
        <v>32</v>
      </c>
      <c r="B37" s="25" t="s">
        <v>15</v>
      </c>
      <c r="C37" s="26" t="s">
        <v>39</v>
      </c>
      <c r="D37" s="17">
        <v>285000</v>
      </c>
      <c r="E37" s="17"/>
      <c r="F37" s="17">
        <v>0</v>
      </c>
      <c r="G37" s="17">
        <v>0</v>
      </c>
      <c r="H37" s="17">
        <v>0</v>
      </c>
      <c r="I37" s="17">
        <v>125252.97</v>
      </c>
      <c r="J37" s="17">
        <v>30818.17</v>
      </c>
      <c r="K37" s="47">
        <f t="shared" si="1"/>
        <v>159747.03</v>
      </c>
    </row>
    <row r="38" spans="1:11" ht="11.25">
      <c r="A38" s="48" t="s">
        <v>32</v>
      </c>
      <c r="B38" s="28" t="s">
        <v>24</v>
      </c>
      <c r="C38" s="29" t="s">
        <v>40</v>
      </c>
      <c r="D38" s="15">
        <v>9500</v>
      </c>
      <c r="E38" s="15"/>
      <c r="F38" s="15">
        <v>0</v>
      </c>
      <c r="G38" s="15">
        <v>950</v>
      </c>
      <c r="H38" s="15">
        <v>0</v>
      </c>
      <c r="I38" s="15">
        <v>2300</v>
      </c>
      <c r="J38" s="15">
        <v>2300</v>
      </c>
      <c r="K38" s="45">
        <f t="shared" si="1"/>
        <v>6250</v>
      </c>
    </row>
    <row r="39" spans="1:11" ht="11.25">
      <c r="A39" s="46" t="s">
        <v>32</v>
      </c>
      <c r="B39" s="25" t="s">
        <v>17</v>
      </c>
      <c r="C39" s="26" t="s">
        <v>41</v>
      </c>
      <c r="D39" s="17">
        <v>950</v>
      </c>
      <c r="E39" s="17"/>
      <c r="F39" s="17">
        <v>0</v>
      </c>
      <c r="G39" s="17">
        <v>95</v>
      </c>
      <c r="H39" s="17">
        <v>0</v>
      </c>
      <c r="I39" s="17">
        <v>0</v>
      </c>
      <c r="J39" s="17">
        <v>0</v>
      </c>
      <c r="K39" s="47">
        <f t="shared" si="1"/>
        <v>855</v>
      </c>
    </row>
    <row r="40" spans="1:11" ht="11.25">
      <c r="A40" s="48" t="s">
        <v>32</v>
      </c>
      <c r="B40" s="28" t="s">
        <v>25</v>
      </c>
      <c r="C40" s="29" t="s">
        <v>42</v>
      </c>
      <c r="D40" s="15">
        <v>4749</v>
      </c>
      <c r="E40" s="15"/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45">
        <f t="shared" si="1"/>
        <v>4749</v>
      </c>
    </row>
    <row r="41" spans="1:11" ht="11.25">
      <c r="A41" s="46" t="s">
        <v>32</v>
      </c>
      <c r="B41" s="25" t="s">
        <v>18</v>
      </c>
      <c r="C41" s="26" t="s">
        <v>43</v>
      </c>
      <c r="D41" s="17">
        <v>1425000</v>
      </c>
      <c r="E41" s="17"/>
      <c r="F41" s="17"/>
      <c r="G41" s="17">
        <v>0</v>
      </c>
      <c r="H41" s="17">
        <v>9053.24</v>
      </c>
      <c r="I41" s="17">
        <v>1414356.36</v>
      </c>
      <c r="J41" s="17">
        <v>442662.38</v>
      </c>
      <c r="K41" s="47">
        <f t="shared" si="1"/>
        <v>1590.3999999999069</v>
      </c>
    </row>
    <row r="42" spans="1:11" ht="11.25">
      <c r="A42" s="48" t="s">
        <v>32</v>
      </c>
      <c r="B42" s="28" t="s">
        <v>35</v>
      </c>
      <c r="C42" s="29" t="s">
        <v>44</v>
      </c>
      <c r="D42" s="15">
        <v>1150949</v>
      </c>
      <c r="E42" s="15"/>
      <c r="F42" s="15"/>
      <c r="G42" s="15">
        <v>0</v>
      </c>
      <c r="H42" s="15">
        <v>0</v>
      </c>
      <c r="I42" s="15">
        <v>476679.6</v>
      </c>
      <c r="J42" s="15">
        <v>476679.6</v>
      </c>
      <c r="K42" s="45">
        <f t="shared" si="1"/>
        <v>674269.4</v>
      </c>
    </row>
    <row r="43" spans="1:11" ht="11.25">
      <c r="A43" s="46" t="s">
        <v>32</v>
      </c>
      <c r="B43" s="25" t="s">
        <v>19</v>
      </c>
      <c r="C43" s="26" t="s">
        <v>45</v>
      </c>
      <c r="D43" s="17">
        <v>950</v>
      </c>
      <c r="E43" s="17">
        <v>3905</v>
      </c>
      <c r="F43" s="17"/>
      <c r="G43" s="17">
        <v>0</v>
      </c>
      <c r="H43" s="17">
        <v>0</v>
      </c>
      <c r="I43" s="17">
        <v>3370.76</v>
      </c>
      <c r="J43" s="17">
        <v>953.84</v>
      </c>
      <c r="K43" s="47">
        <f t="shared" si="1"/>
        <v>1484.2399999999998</v>
      </c>
    </row>
    <row r="44" spans="1:11" ht="11.25">
      <c r="A44" s="48" t="s">
        <v>32</v>
      </c>
      <c r="B44" s="28" t="s">
        <v>36</v>
      </c>
      <c r="C44" s="29" t="s">
        <v>46</v>
      </c>
      <c r="D44" s="15">
        <v>297127</v>
      </c>
      <c r="E44" s="15"/>
      <c r="F44" s="15"/>
      <c r="G44" s="15">
        <v>0</v>
      </c>
      <c r="H44" s="15">
        <v>0</v>
      </c>
      <c r="I44" s="15">
        <v>124693.29</v>
      </c>
      <c r="J44" s="15">
        <v>124693.29</v>
      </c>
      <c r="K44" s="45">
        <f t="shared" si="1"/>
        <v>172433.71000000002</v>
      </c>
    </row>
    <row r="45" spans="1:11" ht="11.25">
      <c r="A45" s="46" t="s">
        <v>32</v>
      </c>
      <c r="B45" s="25" t="s">
        <v>20</v>
      </c>
      <c r="C45" s="26" t="s">
        <v>47</v>
      </c>
      <c r="D45" s="17">
        <v>47500</v>
      </c>
      <c r="E45" s="17"/>
      <c r="F45" s="17">
        <v>0</v>
      </c>
      <c r="G45" s="17">
        <v>4750</v>
      </c>
      <c r="H45" s="17">
        <v>0</v>
      </c>
      <c r="I45" s="17">
        <v>1580</v>
      </c>
      <c r="J45" s="17">
        <v>0</v>
      </c>
      <c r="K45" s="47">
        <f t="shared" si="1"/>
        <v>41170</v>
      </c>
    </row>
    <row r="46" spans="1:11" ht="11.25">
      <c r="A46" s="48" t="s">
        <v>108</v>
      </c>
      <c r="B46" s="28" t="s">
        <v>15</v>
      </c>
      <c r="C46" s="29" t="s">
        <v>48</v>
      </c>
      <c r="D46" s="15">
        <v>47500</v>
      </c>
      <c r="E46" s="15">
        <v>10000</v>
      </c>
      <c r="F46" s="15"/>
      <c r="G46" s="15">
        <v>0</v>
      </c>
      <c r="H46" s="15">
        <v>19815.63</v>
      </c>
      <c r="I46" s="15">
        <v>28876.13</v>
      </c>
      <c r="J46" s="15">
        <v>22934.37</v>
      </c>
      <c r="K46" s="45">
        <f t="shared" si="1"/>
        <v>8808.239999999994</v>
      </c>
    </row>
    <row r="47" spans="1:11" ht="11.25">
      <c r="A47" s="46" t="s">
        <v>108</v>
      </c>
      <c r="B47" s="25" t="s">
        <v>18</v>
      </c>
      <c r="C47" s="26" t="s">
        <v>49</v>
      </c>
      <c r="D47" s="17">
        <v>2850</v>
      </c>
      <c r="E47" s="17"/>
      <c r="F47" s="17"/>
      <c r="G47" s="17">
        <v>285</v>
      </c>
      <c r="H47" s="17">
        <v>0</v>
      </c>
      <c r="I47" s="17">
        <v>0</v>
      </c>
      <c r="J47" s="17">
        <v>22934.37</v>
      </c>
      <c r="K47" s="47">
        <f t="shared" si="1"/>
        <v>2565</v>
      </c>
    </row>
    <row r="48" spans="1:11" ht="11.25">
      <c r="A48" s="48" t="s">
        <v>108</v>
      </c>
      <c r="B48" s="28" t="s">
        <v>20</v>
      </c>
      <c r="C48" s="29" t="s">
        <v>50</v>
      </c>
      <c r="D48" s="15">
        <v>19000</v>
      </c>
      <c r="E48" s="15"/>
      <c r="F48" s="15"/>
      <c r="G48" s="15">
        <v>1900</v>
      </c>
      <c r="H48" s="15">
        <v>0</v>
      </c>
      <c r="I48" s="15">
        <v>15513</v>
      </c>
      <c r="J48" s="15">
        <v>0</v>
      </c>
      <c r="K48" s="45">
        <f t="shared" si="1"/>
        <v>1587</v>
      </c>
    </row>
    <row r="49" spans="1:11" ht="11.25">
      <c r="A49" s="48" t="s">
        <v>51</v>
      </c>
      <c r="B49" s="28" t="s">
        <v>74</v>
      </c>
      <c r="C49" s="29" t="s">
        <v>69</v>
      </c>
      <c r="D49" s="15">
        <v>50000</v>
      </c>
      <c r="E49" s="15"/>
      <c r="F49" s="15"/>
      <c r="G49" s="15">
        <v>10000</v>
      </c>
      <c r="H49" s="15">
        <v>0</v>
      </c>
      <c r="I49" s="15">
        <v>0</v>
      </c>
      <c r="J49" s="15">
        <v>0</v>
      </c>
      <c r="K49" s="45">
        <f t="shared" si="1"/>
        <v>40000</v>
      </c>
    </row>
    <row r="50" spans="1:11" ht="11.25">
      <c r="A50" s="46" t="s">
        <v>51</v>
      </c>
      <c r="B50" s="25" t="s">
        <v>75</v>
      </c>
      <c r="C50" s="26" t="s">
        <v>53</v>
      </c>
      <c r="D50" s="17">
        <v>350000</v>
      </c>
      <c r="E50" s="17"/>
      <c r="F50" s="17"/>
      <c r="G50" s="17">
        <v>70000</v>
      </c>
      <c r="H50" s="17">
        <v>0</v>
      </c>
      <c r="I50" s="17">
        <v>235800</v>
      </c>
      <c r="J50" s="17">
        <v>0</v>
      </c>
      <c r="K50" s="47">
        <f t="shared" si="1"/>
        <v>44200</v>
      </c>
    </row>
    <row r="51" spans="1:11" ht="12" thickBot="1">
      <c r="A51" s="58" t="s">
        <v>51</v>
      </c>
      <c r="B51" s="59" t="s">
        <v>52</v>
      </c>
      <c r="C51" s="60" t="s">
        <v>54</v>
      </c>
      <c r="D51" s="61">
        <v>300000</v>
      </c>
      <c r="E51" s="61"/>
      <c r="F51" s="61"/>
      <c r="G51" s="61">
        <v>60000</v>
      </c>
      <c r="H51" s="61">
        <v>0</v>
      </c>
      <c r="I51" s="61">
        <v>0</v>
      </c>
      <c r="J51" s="61">
        <v>0</v>
      </c>
      <c r="K51" s="62">
        <f t="shared" si="1"/>
        <v>240000</v>
      </c>
    </row>
    <row r="52" spans="1:11" ht="11.25">
      <c r="A52" s="46" t="s">
        <v>109</v>
      </c>
      <c r="B52" s="25" t="s">
        <v>75</v>
      </c>
      <c r="C52" s="26" t="s">
        <v>55</v>
      </c>
      <c r="D52" s="17">
        <v>52353</v>
      </c>
      <c r="E52" s="17"/>
      <c r="F52" s="17"/>
      <c r="G52" s="17">
        <v>10470.6</v>
      </c>
      <c r="H52" s="17">
        <v>0</v>
      </c>
      <c r="I52" s="17">
        <v>0</v>
      </c>
      <c r="J52" s="17">
        <v>0</v>
      </c>
      <c r="K52" s="47">
        <f t="shared" si="1"/>
        <v>41882.4</v>
      </c>
    </row>
    <row r="53" spans="1:11" ht="11.25">
      <c r="A53" s="48" t="s">
        <v>109</v>
      </c>
      <c r="B53" s="28" t="s">
        <v>52</v>
      </c>
      <c r="C53" s="29" t="s">
        <v>56</v>
      </c>
      <c r="D53" s="15">
        <v>100000</v>
      </c>
      <c r="E53" s="15"/>
      <c r="F53" s="15">
        <v>21841.85</v>
      </c>
      <c r="G53" s="15">
        <v>20000</v>
      </c>
      <c r="H53" s="15">
        <v>0</v>
      </c>
      <c r="I53" s="15">
        <v>0</v>
      </c>
      <c r="J53" s="15">
        <v>0</v>
      </c>
      <c r="K53" s="45">
        <f t="shared" si="1"/>
        <v>58158.149999999994</v>
      </c>
    </row>
    <row r="54" spans="1:11" ht="11.25">
      <c r="A54" s="48" t="s">
        <v>86</v>
      </c>
      <c r="B54" s="28" t="s">
        <v>75</v>
      </c>
      <c r="C54" s="29" t="s">
        <v>88</v>
      </c>
      <c r="D54" s="15">
        <v>50000</v>
      </c>
      <c r="E54" s="15"/>
      <c r="F54" s="15"/>
      <c r="G54" s="15">
        <v>10000</v>
      </c>
      <c r="H54" s="15">
        <v>0</v>
      </c>
      <c r="I54" s="15">
        <v>0</v>
      </c>
      <c r="J54" s="15">
        <v>0</v>
      </c>
      <c r="K54" s="45">
        <f t="shared" si="1"/>
        <v>40000</v>
      </c>
    </row>
    <row r="55" spans="1:11" ht="11.25">
      <c r="A55" s="50" t="s">
        <v>150</v>
      </c>
      <c r="B55" s="25" t="s">
        <v>52</v>
      </c>
      <c r="C55" s="26" t="s">
        <v>89</v>
      </c>
      <c r="D55" s="17">
        <v>100000</v>
      </c>
      <c r="E55" s="17"/>
      <c r="F55" s="17"/>
      <c r="G55" s="17">
        <v>20000</v>
      </c>
      <c r="H55" s="17">
        <v>0</v>
      </c>
      <c r="I55" s="17">
        <v>0</v>
      </c>
      <c r="J55" s="17">
        <v>0</v>
      </c>
      <c r="K55" s="47">
        <f t="shared" si="1"/>
        <v>80000</v>
      </c>
    </row>
    <row r="56" spans="1:11" ht="11.25">
      <c r="A56" s="48" t="s">
        <v>90</v>
      </c>
      <c r="B56" s="28" t="s">
        <v>18</v>
      </c>
      <c r="C56" s="29" t="s">
        <v>91</v>
      </c>
      <c r="D56" s="15">
        <v>943948</v>
      </c>
      <c r="E56" s="15"/>
      <c r="F56" s="15">
        <v>16180.5</v>
      </c>
      <c r="G56" s="15">
        <v>0</v>
      </c>
      <c r="H56" s="15">
        <v>95242</v>
      </c>
      <c r="I56" s="15">
        <v>260108</v>
      </c>
      <c r="J56" s="15">
        <v>0</v>
      </c>
      <c r="K56" s="45">
        <f t="shared" si="1"/>
        <v>572417.5</v>
      </c>
    </row>
    <row r="57" spans="1:11" ht="11.25">
      <c r="A57" s="50" t="s">
        <v>90</v>
      </c>
      <c r="B57" s="33" t="s">
        <v>19</v>
      </c>
      <c r="C57" s="26" t="s">
        <v>93</v>
      </c>
      <c r="D57" s="17">
        <v>4750</v>
      </c>
      <c r="E57" s="17"/>
      <c r="F57" s="17">
        <v>0</v>
      </c>
      <c r="G57" s="17">
        <v>475</v>
      </c>
      <c r="H57" s="17">
        <v>0</v>
      </c>
      <c r="I57" s="17">
        <v>0</v>
      </c>
      <c r="J57" s="17">
        <v>0</v>
      </c>
      <c r="K57" s="47">
        <f t="shared" si="1"/>
        <v>4275</v>
      </c>
    </row>
    <row r="58" spans="1:11" ht="11.25">
      <c r="A58" s="48" t="s">
        <v>59</v>
      </c>
      <c r="B58" s="28" t="s">
        <v>15</v>
      </c>
      <c r="C58" s="29" t="s">
        <v>60</v>
      </c>
      <c r="D58" s="15">
        <v>285000</v>
      </c>
      <c r="E58" s="15"/>
      <c r="F58" s="15">
        <v>0</v>
      </c>
      <c r="G58" s="15">
        <v>0</v>
      </c>
      <c r="H58" s="15">
        <v>132587.79</v>
      </c>
      <c r="I58" s="15">
        <v>95239.4</v>
      </c>
      <c r="J58" s="15">
        <v>46609.12</v>
      </c>
      <c r="K58" s="45">
        <f t="shared" si="1"/>
        <v>57172.81</v>
      </c>
    </row>
    <row r="59" spans="1:11" ht="11.25">
      <c r="A59" s="46" t="s">
        <v>59</v>
      </c>
      <c r="B59" s="25" t="s">
        <v>18</v>
      </c>
      <c r="C59" s="26" t="s">
        <v>61</v>
      </c>
      <c r="D59" s="17">
        <v>1425000</v>
      </c>
      <c r="E59" s="17"/>
      <c r="F59" s="17">
        <v>0</v>
      </c>
      <c r="G59" s="17">
        <v>0</v>
      </c>
      <c r="H59" s="17">
        <v>0</v>
      </c>
      <c r="I59" s="17">
        <v>914439.91</v>
      </c>
      <c r="J59" s="17">
        <v>436875.17</v>
      </c>
      <c r="K59" s="47">
        <f t="shared" si="1"/>
        <v>510560.08999999997</v>
      </c>
    </row>
    <row r="60" spans="1:11" ht="11.25">
      <c r="A60" s="48" t="s">
        <v>59</v>
      </c>
      <c r="B60" s="28" t="s">
        <v>19</v>
      </c>
      <c r="C60" s="29" t="s">
        <v>62</v>
      </c>
      <c r="D60" s="15">
        <v>950</v>
      </c>
      <c r="E60" s="15"/>
      <c r="F60" s="15">
        <v>0</v>
      </c>
      <c r="G60" s="15">
        <v>95</v>
      </c>
      <c r="H60" s="15">
        <v>0</v>
      </c>
      <c r="I60" s="15">
        <v>0</v>
      </c>
      <c r="J60" s="15">
        <v>0</v>
      </c>
      <c r="K60" s="45">
        <f t="shared" si="1"/>
        <v>855</v>
      </c>
    </row>
    <row r="61" spans="1:11" ht="11.25">
      <c r="A61" s="48" t="s">
        <v>59</v>
      </c>
      <c r="B61" s="28" t="s">
        <v>141</v>
      </c>
      <c r="C61" s="29" t="s">
        <v>140</v>
      </c>
      <c r="D61" s="15">
        <v>0</v>
      </c>
      <c r="E61" s="15">
        <v>21841.85</v>
      </c>
      <c r="F61" s="15"/>
      <c r="G61" s="15">
        <v>0</v>
      </c>
      <c r="H61" s="15">
        <v>0</v>
      </c>
      <c r="I61" s="15">
        <v>21807.66</v>
      </c>
      <c r="J61" s="15">
        <v>21807.66</v>
      </c>
      <c r="K61" s="45">
        <f>SUM(D61+E61-F61-G61-H61-I61)</f>
        <v>34.18999999999869</v>
      </c>
    </row>
    <row r="62" spans="1:11" ht="11.25">
      <c r="A62" s="46" t="s">
        <v>59</v>
      </c>
      <c r="B62" s="25" t="s">
        <v>20</v>
      </c>
      <c r="C62" s="26" t="s">
        <v>63</v>
      </c>
      <c r="D62" s="17">
        <v>47500</v>
      </c>
      <c r="E62" s="17"/>
      <c r="F62" s="17">
        <v>0</v>
      </c>
      <c r="G62" s="17">
        <v>4750</v>
      </c>
      <c r="H62" s="17">
        <v>0</v>
      </c>
      <c r="I62" s="17">
        <v>0</v>
      </c>
      <c r="J62" s="17">
        <v>0</v>
      </c>
      <c r="K62" s="47">
        <f aca="true" t="shared" si="2" ref="K62:K74">D62+E62-F62-G62-H62-I62</f>
        <v>42750</v>
      </c>
    </row>
    <row r="63" spans="1:11" ht="11.25">
      <c r="A63" s="48" t="s">
        <v>94</v>
      </c>
      <c r="B63" s="28" t="s">
        <v>18</v>
      </c>
      <c r="C63" s="29" t="s">
        <v>95</v>
      </c>
      <c r="D63" s="15">
        <v>1425000</v>
      </c>
      <c r="E63" s="15"/>
      <c r="F63" s="15">
        <v>0</v>
      </c>
      <c r="G63" s="15">
        <v>0</v>
      </c>
      <c r="H63" s="15">
        <v>10383.01</v>
      </c>
      <c r="I63" s="15">
        <v>1070214.02</v>
      </c>
      <c r="J63" s="15">
        <v>585818.68</v>
      </c>
      <c r="K63" s="45">
        <f t="shared" si="2"/>
        <v>344402.97</v>
      </c>
    </row>
    <row r="64" spans="1:11" ht="11.25">
      <c r="A64" s="50" t="s">
        <v>96</v>
      </c>
      <c r="B64" s="33" t="s">
        <v>75</v>
      </c>
      <c r="C64" s="26" t="s">
        <v>98</v>
      </c>
      <c r="D64" s="17">
        <v>61652</v>
      </c>
      <c r="E64" s="17"/>
      <c r="F64" s="17"/>
      <c r="G64" s="17">
        <v>12330.4</v>
      </c>
      <c r="H64" s="17">
        <v>0</v>
      </c>
      <c r="I64" s="17">
        <v>0</v>
      </c>
      <c r="J64" s="17">
        <v>0</v>
      </c>
      <c r="K64" s="47">
        <f t="shared" si="2"/>
        <v>49321.6</v>
      </c>
    </row>
    <row r="65" spans="1:11" ht="11.25">
      <c r="A65" s="51" t="s">
        <v>96</v>
      </c>
      <c r="B65" s="35" t="s">
        <v>52</v>
      </c>
      <c r="C65" s="29" t="s">
        <v>100</v>
      </c>
      <c r="D65" s="15">
        <v>700000</v>
      </c>
      <c r="E65" s="15"/>
      <c r="F65" s="15">
        <v>341000</v>
      </c>
      <c r="G65" s="15">
        <v>340000</v>
      </c>
      <c r="H65" s="15">
        <v>0</v>
      </c>
      <c r="I65" s="15">
        <v>0</v>
      </c>
      <c r="J65" s="15">
        <v>0</v>
      </c>
      <c r="K65" s="45">
        <f t="shared" si="2"/>
        <v>19000</v>
      </c>
    </row>
    <row r="66" spans="1:11" ht="11.25">
      <c r="A66" s="51" t="s">
        <v>151</v>
      </c>
      <c r="B66" s="35" t="s">
        <v>18</v>
      </c>
      <c r="C66" s="29" t="s">
        <v>114</v>
      </c>
      <c r="D66" s="15">
        <v>1850000</v>
      </c>
      <c r="E66" s="15"/>
      <c r="F66" s="15">
        <v>0</v>
      </c>
      <c r="G66" s="15">
        <v>0</v>
      </c>
      <c r="H66" s="15">
        <v>63514.67</v>
      </c>
      <c r="I66" s="15">
        <v>1780569.19</v>
      </c>
      <c r="J66" s="15">
        <v>776388.41</v>
      </c>
      <c r="K66" s="45">
        <f t="shared" si="2"/>
        <v>5916.14000000013</v>
      </c>
    </row>
    <row r="67" spans="1:11" ht="11.25">
      <c r="A67" s="46" t="s">
        <v>111</v>
      </c>
      <c r="B67" s="25" t="s">
        <v>15</v>
      </c>
      <c r="C67" s="26" t="s">
        <v>76</v>
      </c>
      <c r="D67" s="17">
        <v>7125</v>
      </c>
      <c r="E67" s="17"/>
      <c r="F67" s="17"/>
      <c r="G67" s="17">
        <v>712.5</v>
      </c>
      <c r="H67" s="17">
        <v>0</v>
      </c>
      <c r="I67" s="17">
        <v>0</v>
      </c>
      <c r="J67" s="17">
        <v>0</v>
      </c>
      <c r="K67" s="47">
        <f t="shared" si="2"/>
        <v>6412.5</v>
      </c>
    </row>
    <row r="68" spans="1:11" ht="11.25">
      <c r="A68" s="46" t="s">
        <v>111</v>
      </c>
      <c r="B68" s="25" t="s">
        <v>25</v>
      </c>
      <c r="C68" s="26" t="s">
        <v>77</v>
      </c>
      <c r="D68" s="17">
        <v>33250</v>
      </c>
      <c r="E68" s="17"/>
      <c r="F68" s="17"/>
      <c r="G68" s="17">
        <v>3325</v>
      </c>
      <c r="H68" s="17">
        <v>0</v>
      </c>
      <c r="I68" s="17">
        <v>0</v>
      </c>
      <c r="J68" s="17">
        <v>0</v>
      </c>
      <c r="K68" s="47">
        <f t="shared" si="2"/>
        <v>29925</v>
      </c>
    </row>
    <row r="69" spans="1:11" ht="11.25">
      <c r="A69" s="48" t="s">
        <v>111</v>
      </c>
      <c r="B69" s="28" t="s">
        <v>18</v>
      </c>
      <c r="C69" s="29" t="s">
        <v>65</v>
      </c>
      <c r="D69" s="15">
        <v>320720</v>
      </c>
      <c r="E69" s="15"/>
      <c r="F69" s="15"/>
      <c r="G69" s="15">
        <v>32072</v>
      </c>
      <c r="H69" s="15">
        <v>0</v>
      </c>
      <c r="I69" s="15">
        <v>14083.99</v>
      </c>
      <c r="J69" s="15">
        <v>8427.35</v>
      </c>
      <c r="K69" s="45">
        <f t="shared" si="2"/>
        <v>274564.01</v>
      </c>
    </row>
    <row r="70" spans="1:11" ht="11.25">
      <c r="A70" s="46" t="s">
        <v>111</v>
      </c>
      <c r="B70" s="33" t="s">
        <v>20</v>
      </c>
      <c r="C70" s="26" t="s">
        <v>112</v>
      </c>
      <c r="D70" s="17">
        <v>37535</v>
      </c>
      <c r="E70" s="17"/>
      <c r="F70" s="17"/>
      <c r="G70" s="17">
        <v>3753.5</v>
      </c>
      <c r="H70" s="17">
        <v>0</v>
      </c>
      <c r="I70" s="17">
        <v>0</v>
      </c>
      <c r="J70" s="17">
        <v>0</v>
      </c>
      <c r="K70" s="47">
        <f t="shared" si="2"/>
        <v>33781.5</v>
      </c>
    </row>
    <row r="71" spans="1:11" ht="11.25">
      <c r="A71" s="46" t="s">
        <v>64</v>
      </c>
      <c r="B71" s="25" t="s">
        <v>15</v>
      </c>
      <c r="C71" s="26" t="s">
        <v>66</v>
      </c>
      <c r="D71" s="17">
        <v>90250</v>
      </c>
      <c r="E71" s="17"/>
      <c r="F71" s="17"/>
      <c r="G71" s="17">
        <v>9025</v>
      </c>
      <c r="H71" s="17">
        <v>0</v>
      </c>
      <c r="I71" s="17">
        <v>0</v>
      </c>
      <c r="J71" s="17">
        <v>0</v>
      </c>
      <c r="K71" s="47">
        <f t="shared" si="2"/>
        <v>81225</v>
      </c>
    </row>
    <row r="72" spans="1:11" ht="11.25">
      <c r="A72" s="46" t="s">
        <v>64</v>
      </c>
      <c r="B72" s="25" t="s">
        <v>25</v>
      </c>
      <c r="C72" s="26" t="s">
        <v>67</v>
      </c>
      <c r="D72" s="17">
        <v>332500</v>
      </c>
      <c r="E72" s="17"/>
      <c r="F72" s="17">
        <v>228555</v>
      </c>
      <c r="G72" s="17">
        <v>55195</v>
      </c>
      <c r="H72" s="17">
        <v>0</v>
      </c>
      <c r="I72" s="17">
        <v>48139.46</v>
      </c>
      <c r="J72" s="17">
        <v>48139.43</v>
      </c>
      <c r="K72" s="47">
        <f t="shared" si="2"/>
        <v>610.5400000000009</v>
      </c>
    </row>
    <row r="73" spans="1:11" ht="11.25">
      <c r="A73" s="48" t="s">
        <v>64</v>
      </c>
      <c r="B73" s="28" t="s">
        <v>18</v>
      </c>
      <c r="C73" s="29" t="s">
        <v>68</v>
      </c>
      <c r="D73" s="15">
        <v>219450</v>
      </c>
      <c r="E73" s="15">
        <v>228555</v>
      </c>
      <c r="F73" s="15"/>
      <c r="G73" s="15">
        <v>0</v>
      </c>
      <c r="H73" s="15">
        <v>1000</v>
      </c>
      <c r="I73" s="15">
        <v>439944.74</v>
      </c>
      <c r="J73" s="15">
        <v>78330.13</v>
      </c>
      <c r="K73" s="45">
        <f t="shared" si="2"/>
        <v>7060.260000000009</v>
      </c>
    </row>
    <row r="74" spans="1:11" ht="12" thickBot="1">
      <c r="A74" s="52" t="s">
        <v>64</v>
      </c>
      <c r="B74" s="37" t="s">
        <v>20</v>
      </c>
      <c r="C74" s="38" t="s">
        <v>78</v>
      </c>
      <c r="D74" s="17">
        <v>15200</v>
      </c>
      <c r="E74" s="17"/>
      <c r="F74" s="17"/>
      <c r="G74" s="17">
        <v>1520</v>
      </c>
      <c r="H74" s="17">
        <v>0</v>
      </c>
      <c r="I74" s="17">
        <v>0</v>
      </c>
      <c r="J74" s="17">
        <v>0</v>
      </c>
      <c r="K74" s="47">
        <f t="shared" si="2"/>
        <v>13680</v>
      </c>
    </row>
    <row r="75" spans="1:11" ht="11.25">
      <c r="A75" s="53"/>
      <c r="B75" s="54"/>
      <c r="C75" s="55" t="s">
        <v>8</v>
      </c>
      <c r="D75" s="56">
        <f aca="true" t="shared" si="3" ref="D75:I75">SUM(D5:D74)</f>
        <v>25429817</v>
      </c>
      <c r="E75" s="56">
        <f t="shared" si="3"/>
        <v>630985.34</v>
      </c>
      <c r="F75" s="56">
        <f t="shared" si="3"/>
        <v>971985.34</v>
      </c>
      <c r="G75" s="56">
        <f t="shared" si="3"/>
        <v>984317.39</v>
      </c>
      <c r="H75" s="56">
        <f t="shared" si="3"/>
        <v>362607.22000000003</v>
      </c>
      <c r="I75" s="56">
        <f t="shared" si="3"/>
        <v>11752186.76</v>
      </c>
      <c r="J75" s="56">
        <f>SUM(J7:J74)</f>
        <v>7478507.759999999</v>
      </c>
      <c r="K75" s="57">
        <f>SUM(K7:K74)</f>
        <v>11989705.630000003</v>
      </c>
    </row>
    <row r="76" spans="3:11" ht="12.75">
      <c r="C76" s="5"/>
      <c r="K76"/>
    </row>
    <row r="77" ht="12.75">
      <c r="K77"/>
    </row>
    <row r="78" ht="12.75">
      <c r="K78"/>
    </row>
  </sheetData>
  <sheetProtection/>
  <mergeCells count="5">
    <mergeCell ref="A6:B6"/>
    <mergeCell ref="A1:K1"/>
    <mergeCell ref="A2:K2"/>
    <mergeCell ref="A3:K3"/>
    <mergeCell ref="A4:K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3" r:id="rId1"/>
  <rowBreaks count="1" manualBreakCount="1">
    <brk id="51" max="10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N78"/>
  <sheetViews>
    <sheetView zoomScaleSheetLayoutView="100" zoomScalePageLayoutView="0" workbookViewId="0" topLeftCell="A2">
      <pane xSplit="2" ySplit="5" topLeftCell="D55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A3" sqref="A3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1.00390625" style="4" customWidth="1"/>
    <col min="10" max="10" width="11.140625" style="4" customWidth="1"/>
    <col min="11" max="11" width="11.8515625" style="4" bestFit="1" customWidth="1"/>
    <col min="12" max="12" width="9.28125" style="4" customWidth="1"/>
    <col min="13" max="16384" width="9.140625" style="4" customWidth="1"/>
  </cols>
  <sheetData>
    <row r="1" spans="1:11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4" ht="12.75" customHeight="1">
      <c r="A2" s="63"/>
      <c r="B2" s="63"/>
      <c r="C2" s="88" t="s">
        <v>9</v>
      </c>
      <c r="D2" s="88"/>
      <c r="E2" s="88"/>
      <c r="F2" s="88"/>
      <c r="G2" s="88"/>
      <c r="H2" s="88"/>
      <c r="I2" s="88"/>
      <c r="J2" s="88"/>
      <c r="K2" s="88"/>
      <c r="L2" s="63"/>
      <c r="M2" s="63"/>
      <c r="N2" s="63"/>
    </row>
    <row r="3" spans="1:11" ht="12.75" customHeight="1">
      <c r="A3" s="63"/>
      <c r="B3" s="63"/>
      <c r="C3" s="89" t="s">
        <v>156</v>
      </c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1.25">
      <c r="A5" s="7"/>
      <c r="B5" s="7"/>
      <c r="C5" s="7"/>
      <c r="D5" s="6"/>
      <c r="E5" s="6"/>
      <c r="F5" s="6"/>
      <c r="G5" s="6"/>
      <c r="H5" s="6"/>
      <c r="I5" s="6"/>
      <c r="J5" s="6"/>
      <c r="K5" s="6"/>
    </row>
    <row r="6" spans="1:11" s="3" customFormat="1" ht="11.25" thickBot="1">
      <c r="A6" s="86" t="s">
        <v>5</v>
      </c>
      <c r="B6" s="87"/>
      <c r="C6" s="42" t="s">
        <v>0</v>
      </c>
      <c r="D6" s="8" t="s">
        <v>1</v>
      </c>
      <c r="E6" s="8" t="s">
        <v>7</v>
      </c>
      <c r="F6" s="8" t="s">
        <v>106</v>
      </c>
      <c r="G6" s="8" t="s">
        <v>103</v>
      </c>
      <c r="H6" s="8" t="s">
        <v>2</v>
      </c>
      <c r="I6" s="8" t="s">
        <v>3</v>
      </c>
      <c r="J6" s="8" t="s">
        <v>155</v>
      </c>
      <c r="K6" s="43" t="s">
        <v>4</v>
      </c>
    </row>
    <row r="7" spans="1:11" ht="11.25">
      <c r="A7" s="44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20.85</v>
      </c>
      <c r="J7" s="15">
        <v>7.1</v>
      </c>
      <c r="K7" s="45">
        <f aca="true" t="shared" si="0" ref="K7:K15">D7+E7-F7-G7-H7-I7</f>
        <v>2482.05</v>
      </c>
    </row>
    <row r="8" spans="1:11" ht="11.25">
      <c r="A8" s="46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0</v>
      </c>
      <c r="H8" s="17">
        <v>14137.9</v>
      </c>
      <c r="I8" s="17">
        <v>70689.5</v>
      </c>
      <c r="J8" s="17">
        <v>42413.7</v>
      </c>
      <c r="K8" s="47">
        <f t="shared" si="0"/>
        <v>672.6000000000058</v>
      </c>
    </row>
    <row r="9" spans="1:11" ht="11.25">
      <c r="A9" s="48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0</v>
      </c>
      <c r="I9" s="15">
        <v>29260.16</v>
      </c>
      <c r="J9" s="15">
        <v>6385.78</v>
      </c>
      <c r="K9" s="45">
        <f t="shared" si="0"/>
        <v>8701.84</v>
      </c>
    </row>
    <row r="10" spans="1:11" ht="11.25">
      <c r="A10" s="46" t="s">
        <v>16</v>
      </c>
      <c r="B10" s="25" t="s">
        <v>19</v>
      </c>
      <c r="C10" s="26" t="s">
        <v>13</v>
      </c>
      <c r="D10" s="17">
        <v>16245</v>
      </c>
      <c r="E10" s="17">
        <v>1275.5</v>
      </c>
      <c r="F10" s="17"/>
      <c r="G10" s="17">
        <v>0</v>
      </c>
      <c r="H10" s="17">
        <v>0</v>
      </c>
      <c r="I10" s="17">
        <v>17520.5</v>
      </c>
      <c r="J10" s="17">
        <v>8540.76</v>
      </c>
      <c r="K10" s="47">
        <f t="shared" si="0"/>
        <v>0</v>
      </c>
    </row>
    <row r="11" spans="1:11" ht="11.25">
      <c r="A11" s="48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5">
        <v>0</v>
      </c>
      <c r="K11" s="45">
        <f t="shared" si="0"/>
        <v>2167.2</v>
      </c>
    </row>
    <row r="12" spans="1:11" ht="11.25">
      <c r="A12" s="46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17">
        <v>708</v>
      </c>
      <c r="K12" s="47">
        <f t="shared" si="0"/>
        <v>7842</v>
      </c>
    </row>
    <row r="13" spans="1:11" ht="11.25">
      <c r="A13" s="46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17">
        <v>0</v>
      </c>
      <c r="K13" s="47">
        <f t="shared" si="0"/>
        <v>4275</v>
      </c>
    </row>
    <row r="14" spans="1:11" ht="11.25">
      <c r="A14" s="48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5">
        <v>0</v>
      </c>
      <c r="K14" s="45">
        <f t="shared" si="0"/>
        <v>855</v>
      </c>
    </row>
    <row r="15" spans="1:11" ht="11.25">
      <c r="A15" s="49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21494.8</v>
      </c>
      <c r="J15" s="18">
        <v>3156.89</v>
      </c>
      <c r="K15" s="47">
        <f t="shared" si="0"/>
        <v>27545.970000000005</v>
      </c>
    </row>
    <row r="16" spans="1:11" ht="11.25">
      <c r="A16" s="46" t="s">
        <v>21</v>
      </c>
      <c r="B16" s="25" t="s">
        <v>19</v>
      </c>
      <c r="C16" s="14" t="s">
        <v>149</v>
      </c>
      <c r="D16" s="18">
        <v>0</v>
      </c>
      <c r="E16" s="18">
        <v>1000</v>
      </c>
      <c r="F16" s="18"/>
      <c r="G16" s="18">
        <v>0</v>
      </c>
      <c r="H16" s="18">
        <v>0</v>
      </c>
      <c r="I16" s="18">
        <v>421.35</v>
      </c>
      <c r="J16" s="18">
        <v>0</v>
      </c>
      <c r="K16" s="47">
        <f>SUM(D16+E16-F16-G16-H16-I16)</f>
        <v>578.65</v>
      </c>
    </row>
    <row r="17" spans="1:11" ht="11.25">
      <c r="A17" s="48" t="s">
        <v>21</v>
      </c>
      <c r="B17" s="28" t="s">
        <v>101</v>
      </c>
      <c r="C17" s="29" t="s">
        <v>102</v>
      </c>
      <c r="D17" s="15">
        <v>38000</v>
      </c>
      <c r="E17" s="15"/>
      <c r="F17" s="15"/>
      <c r="G17" s="15">
        <v>3800</v>
      </c>
      <c r="H17" s="15">
        <v>0</v>
      </c>
      <c r="I17" s="15">
        <v>16200</v>
      </c>
      <c r="J17" s="15">
        <v>16200</v>
      </c>
      <c r="K17" s="45">
        <f aca="true" t="shared" si="1" ref="K17:K60">D17+E17-F17-G17-H17-I17</f>
        <v>18000</v>
      </c>
    </row>
    <row r="18" spans="1:12" ht="11.25">
      <c r="A18" s="46" t="s">
        <v>21</v>
      </c>
      <c r="B18" s="25" t="s">
        <v>72</v>
      </c>
      <c r="C18" s="26" t="s">
        <v>73</v>
      </c>
      <c r="D18" s="17">
        <v>9500</v>
      </c>
      <c r="E18" s="17"/>
      <c r="F18" s="17"/>
      <c r="G18" s="17">
        <v>950</v>
      </c>
      <c r="H18" s="17">
        <v>0</v>
      </c>
      <c r="I18" s="17">
        <v>790</v>
      </c>
      <c r="J18" s="17">
        <v>0</v>
      </c>
      <c r="K18" s="47">
        <f t="shared" si="1"/>
        <v>7760</v>
      </c>
      <c r="L18" s="9"/>
    </row>
    <row r="19" spans="1:11" ht="11.25">
      <c r="A19" s="50" t="s">
        <v>79</v>
      </c>
      <c r="B19" s="25" t="s">
        <v>15</v>
      </c>
      <c r="C19" s="26" t="s">
        <v>104</v>
      </c>
      <c r="D19" s="17">
        <v>42490</v>
      </c>
      <c r="E19" s="17"/>
      <c r="F19" s="17"/>
      <c r="G19" s="17">
        <v>4249</v>
      </c>
      <c r="H19" s="17">
        <v>0</v>
      </c>
      <c r="I19" s="17">
        <v>0</v>
      </c>
      <c r="J19" s="17">
        <v>0</v>
      </c>
      <c r="K19" s="47">
        <f t="shared" si="1"/>
        <v>38241</v>
      </c>
    </row>
    <row r="20" spans="1:11" ht="11.25">
      <c r="A20" s="48" t="s">
        <v>79</v>
      </c>
      <c r="B20" s="28" t="s">
        <v>18</v>
      </c>
      <c r="C20" s="29" t="s">
        <v>105</v>
      </c>
      <c r="D20" s="15">
        <v>383000</v>
      </c>
      <c r="E20" s="15"/>
      <c r="F20" s="15"/>
      <c r="G20" s="15">
        <v>38300</v>
      </c>
      <c r="H20" s="15">
        <v>0</v>
      </c>
      <c r="I20" s="15">
        <v>62610.82</v>
      </c>
      <c r="J20" s="15">
        <v>0</v>
      </c>
      <c r="K20" s="45">
        <f t="shared" si="1"/>
        <v>282089.18</v>
      </c>
    </row>
    <row r="21" spans="1:11" ht="11.25">
      <c r="A21" s="49" t="s">
        <v>80</v>
      </c>
      <c r="B21" s="31" t="s">
        <v>15</v>
      </c>
      <c r="C21" s="14" t="s">
        <v>81</v>
      </c>
      <c r="D21" s="18">
        <v>42882</v>
      </c>
      <c r="E21" s="18"/>
      <c r="F21" s="18">
        <v>42881.99</v>
      </c>
      <c r="G21" s="18">
        <v>0</v>
      </c>
      <c r="H21" s="18">
        <v>0</v>
      </c>
      <c r="I21" s="18">
        <v>0</v>
      </c>
      <c r="J21" s="18">
        <v>0</v>
      </c>
      <c r="K21" s="47">
        <f t="shared" si="1"/>
        <v>0.010000000002037268</v>
      </c>
    </row>
    <row r="22" spans="1:11" ht="11.25">
      <c r="A22" s="48" t="s">
        <v>80</v>
      </c>
      <c r="B22" s="28" t="s">
        <v>18</v>
      </c>
      <c r="C22" s="29" t="s">
        <v>82</v>
      </c>
      <c r="D22" s="15">
        <v>171526</v>
      </c>
      <c r="E22" s="15"/>
      <c r="F22" s="15">
        <v>171526</v>
      </c>
      <c r="G22" s="15">
        <v>0</v>
      </c>
      <c r="H22" s="15">
        <v>0</v>
      </c>
      <c r="I22" s="15">
        <v>0</v>
      </c>
      <c r="J22" s="15">
        <v>0</v>
      </c>
      <c r="K22" s="45">
        <f t="shared" si="1"/>
        <v>0</v>
      </c>
    </row>
    <row r="23" spans="1:12" ht="11.25">
      <c r="A23" s="49" t="s">
        <v>80</v>
      </c>
      <c r="B23" s="31" t="s">
        <v>133</v>
      </c>
      <c r="C23" s="14" t="s">
        <v>136</v>
      </c>
      <c r="D23" s="18">
        <v>0</v>
      </c>
      <c r="E23" s="18">
        <v>42881.99</v>
      </c>
      <c r="F23" s="18"/>
      <c r="G23" s="18">
        <v>0</v>
      </c>
      <c r="H23" s="18">
        <v>0</v>
      </c>
      <c r="I23" s="18">
        <v>0</v>
      </c>
      <c r="J23" s="18">
        <v>0</v>
      </c>
      <c r="K23" s="47">
        <f t="shared" si="1"/>
        <v>42881.99</v>
      </c>
      <c r="L23" s="10"/>
    </row>
    <row r="24" spans="1:11" ht="11.25">
      <c r="A24" s="48" t="s">
        <v>80</v>
      </c>
      <c r="B24" s="28" t="s">
        <v>132</v>
      </c>
      <c r="C24" s="29" t="s">
        <v>134</v>
      </c>
      <c r="D24" s="15">
        <v>0</v>
      </c>
      <c r="E24" s="15">
        <v>171526</v>
      </c>
      <c r="F24" s="15"/>
      <c r="G24" s="15">
        <v>0</v>
      </c>
      <c r="H24" s="15">
        <v>0</v>
      </c>
      <c r="I24" s="15">
        <v>0</v>
      </c>
      <c r="J24" s="15">
        <v>0</v>
      </c>
      <c r="K24" s="45">
        <f t="shared" si="1"/>
        <v>171526</v>
      </c>
    </row>
    <row r="25" spans="1:11" ht="11.25">
      <c r="A25" s="49" t="s">
        <v>83</v>
      </c>
      <c r="B25" s="31" t="s">
        <v>15</v>
      </c>
      <c r="C25" s="14" t="s">
        <v>135</v>
      </c>
      <c r="D25" s="18">
        <v>28588</v>
      </c>
      <c r="E25" s="18"/>
      <c r="F25" s="18"/>
      <c r="G25" s="18">
        <v>28587.99</v>
      </c>
      <c r="H25" s="18">
        <v>0</v>
      </c>
      <c r="I25" s="18">
        <v>0</v>
      </c>
      <c r="J25" s="18">
        <v>0</v>
      </c>
      <c r="K25" s="47">
        <f t="shared" si="1"/>
        <v>0.00999999999839929</v>
      </c>
    </row>
    <row r="26" spans="1:11" ht="11.25">
      <c r="A26" s="48" t="s">
        <v>83</v>
      </c>
      <c r="B26" s="28" t="s">
        <v>18</v>
      </c>
      <c r="C26" s="29" t="s">
        <v>85</v>
      </c>
      <c r="D26" s="15">
        <v>114351</v>
      </c>
      <c r="E26" s="15"/>
      <c r="F26" s="15"/>
      <c r="G26" s="15">
        <v>114351</v>
      </c>
      <c r="H26" s="15">
        <v>0</v>
      </c>
      <c r="I26" s="15">
        <v>0</v>
      </c>
      <c r="J26" s="15">
        <v>0</v>
      </c>
      <c r="K26" s="45">
        <f t="shared" si="1"/>
        <v>0</v>
      </c>
    </row>
    <row r="27" spans="1:11" ht="11.25">
      <c r="A27" s="48" t="s">
        <v>107</v>
      </c>
      <c r="B27" s="28" t="s">
        <v>15</v>
      </c>
      <c r="C27" s="29" t="s">
        <v>26</v>
      </c>
      <c r="D27" s="15">
        <v>28500</v>
      </c>
      <c r="E27" s="15"/>
      <c r="F27" s="15"/>
      <c r="G27" s="15">
        <v>2850</v>
      </c>
      <c r="H27" s="15">
        <v>0</v>
      </c>
      <c r="I27" s="15">
        <v>0</v>
      </c>
      <c r="J27" s="15">
        <v>0</v>
      </c>
      <c r="K27" s="45">
        <f t="shared" si="1"/>
        <v>25650</v>
      </c>
    </row>
    <row r="28" spans="1:11" ht="11.25">
      <c r="A28" s="48" t="s">
        <v>107</v>
      </c>
      <c r="B28" s="28" t="s">
        <v>17</v>
      </c>
      <c r="C28" s="29" t="s">
        <v>27</v>
      </c>
      <c r="D28" s="15">
        <v>95000</v>
      </c>
      <c r="E28" s="15"/>
      <c r="F28" s="15"/>
      <c r="G28" s="15">
        <v>32759.75</v>
      </c>
      <c r="H28" s="15">
        <v>0</v>
      </c>
      <c r="I28" s="15">
        <v>1860</v>
      </c>
      <c r="J28" s="15">
        <v>1860</v>
      </c>
      <c r="K28" s="45">
        <f t="shared" si="1"/>
        <v>60380.25</v>
      </c>
    </row>
    <row r="29" spans="1:11" ht="11.25">
      <c r="A29" s="46" t="s">
        <v>107</v>
      </c>
      <c r="B29" s="25" t="s">
        <v>25</v>
      </c>
      <c r="C29" s="26" t="s">
        <v>31</v>
      </c>
      <c r="D29" s="17">
        <v>380000</v>
      </c>
      <c r="E29" s="17"/>
      <c r="F29" s="17">
        <v>150000</v>
      </c>
      <c r="G29" s="17">
        <v>38000</v>
      </c>
      <c r="H29" s="17">
        <v>0</v>
      </c>
      <c r="I29" s="17">
        <v>0</v>
      </c>
      <c r="J29" s="17">
        <v>0</v>
      </c>
      <c r="K29" s="47">
        <f t="shared" si="1"/>
        <v>192000</v>
      </c>
    </row>
    <row r="30" spans="1:11" ht="11.25">
      <c r="A30" s="48" t="s">
        <v>107</v>
      </c>
      <c r="B30" s="28" t="s">
        <v>18</v>
      </c>
      <c r="C30" s="29" t="s">
        <v>28</v>
      </c>
      <c r="D30" s="15">
        <v>285000</v>
      </c>
      <c r="E30" s="15">
        <v>150000</v>
      </c>
      <c r="F30" s="15"/>
      <c r="G30" s="15">
        <v>0</v>
      </c>
      <c r="H30" s="15">
        <v>6131.75</v>
      </c>
      <c r="I30" s="15">
        <v>251668.25</v>
      </c>
      <c r="J30" s="15">
        <v>66889.5</v>
      </c>
      <c r="K30" s="45">
        <f t="shared" si="1"/>
        <v>177200</v>
      </c>
    </row>
    <row r="31" spans="1:11" ht="11.25">
      <c r="A31" s="46" t="s">
        <v>107</v>
      </c>
      <c r="B31" s="25" t="s">
        <v>19</v>
      </c>
      <c r="C31" s="26" t="s">
        <v>29</v>
      </c>
      <c r="D31" s="17">
        <v>38760</v>
      </c>
      <c r="E31" s="17"/>
      <c r="F31" s="17"/>
      <c r="G31" s="17">
        <v>24135.75</v>
      </c>
      <c r="H31" s="17">
        <v>0</v>
      </c>
      <c r="I31" s="17">
        <v>372</v>
      </c>
      <c r="J31" s="17">
        <v>372</v>
      </c>
      <c r="K31" s="47">
        <f t="shared" si="1"/>
        <v>14252.25</v>
      </c>
    </row>
    <row r="32" spans="1:11" ht="11.25">
      <c r="A32" s="48" t="s">
        <v>107</v>
      </c>
      <c r="B32" s="28" t="s">
        <v>20</v>
      </c>
      <c r="C32" s="29" t="s">
        <v>30</v>
      </c>
      <c r="D32" s="15">
        <v>28500</v>
      </c>
      <c r="E32" s="15"/>
      <c r="F32" s="15"/>
      <c r="G32" s="15">
        <v>2850</v>
      </c>
      <c r="H32" s="15">
        <v>0</v>
      </c>
      <c r="I32" s="15">
        <v>0</v>
      </c>
      <c r="J32" s="15">
        <v>0</v>
      </c>
      <c r="K32" s="45">
        <f t="shared" si="1"/>
        <v>25650</v>
      </c>
    </row>
    <row r="33" spans="1:11" ht="11.25">
      <c r="A33" s="48" t="s">
        <v>110</v>
      </c>
      <c r="B33" s="28" t="s">
        <v>25</v>
      </c>
      <c r="C33" s="29" t="s">
        <v>57</v>
      </c>
      <c r="D33" s="15">
        <v>9500</v>
      </c>
      <c r="E33" s="15"/>
      <c r="F33" s="15"/>
      <c r="G33" s="15">
        <v>950</v>
      </c>
      <c r="H33" s="15">
        <v>0</v>
      </c>
      <c r="I33" s="15">
        <v>0</v>
      </c>
      <c r="J33" s="15">
        <v>0</v>
      </c>
      <c r="K33" s="45">
        <f t="shared" si="1"/>
        <v>8550</v>
      </c>
    </row>
    <row r="34" spans="1:11" ht="11.25">
      <c r="A34" s="46" t="s">
        <v>110</v>
      </c>
      <c r="B34" s="25" t="s">
        <v>18</v>
      </c>
      <c r="C34" s="26" t="s">
        <v>58</v>
      </c>
      <c r="D34" s="17">
        <v>76000</v>
      </c>
      <c r="E34" s="17"/>
      <c r="F34" s="17"/>
      <c r="G34" s="17">
        <v>7600</v>
      </c>
      <c r="H34" s="17">
        <v>0</v>
      </c>
      <c r="I34" s="17">
        <v>0</v>
      </c>
      <c r="J34" s="17">
        <v>0</v>
      </c>
      <c r="K34" s="47">
        <f t="shared" si="1"/>
        <v>68400</v>
      </c>
    </row>
    <row r="35" spans="1:11" ht="11.25">
      <c r="A35" s="46" t="s">
        <v>32</v>
      </c>
      <c r="B35" s="25" t="s">
        <v>33</v>
      </c>
      <c r="C35" s="26" t="s">
        <v>37</v>
      </c>
      <c r="D35" s="17">
        <v>11330918</v>
      </c>
      <c r="E35" s="17"/>
      <c r="F35" s="17"/>
      <c r="G35" s="17">
        <v>0</v>
      </c>
      <c r="H35" s="17">
        <v>0</v>
      </c>
      <c r="I35" s="17">
        <v>5066451.08</v>
      </c>
      <c r="J35" s="17">
        <v>5066451.08</v>
      </c>
      <c r="K35" s="47">
        <f t="shared" si="1"/>
        <v>6264466.92</v>
      </c>
    </row>
    <row r="36" spans="1:11" ht="11.25">
      <c r="A36" s="48" t="s">
        <v>32</v>
      </c>
      <c r="B36" s="28" t="s">
        <v>34</v>
      </c>
      <c r="C36" s="29" t="s">
        <v>38</v>
      </c>
      <c r="D36" s="15">
        <v>4750</v>
      </c>
      <c r="E36" s="15"/>
      <c r="F36" s="15">
        <v>0</v>
      </c>
      <c r="G36" s="15">
        <v>475</v>
      </c>
      <c r="H36" s="15">
        <v>0</v>
      </c>
      <c r="I36" s="15">
        <v>0</v>
      </c>
      <c r="J36" s="15">
        <v>0</v>
      </c>
      <c r="K36" s="45">
        <f t="shared" si="1"/>
        <v>4275</v>
      </c>
    </row>
    <row r="37" spans="1:11" ht="11.25">
      <c r="A37" s="46" t="s">
        <v>32</v>
      </c>
      <c r="B37" s="25" t="s">
        <v>15</v>
      </c>
      <c r="C37" s="26" t="s">
        <v>39</v>
      </c>
      <c r="D37" s="17">
        <v>285000</v>
      </c>
      <c r="E37" s="17"/>
      <c r="F37" s="17">
        <v>0</v>
      </c>
      <c r="G37" s="17">
        <v>0</v>
      </c>
      <c r="H37" s="17">
        <v>3390</v>
      </c>
      <c r="I37" s="17">
        <v>125252.97</v>
      </c>
      <c r="J37" s="17">
        <v>31016.07</v>
      </c>
      <c r="K37" s="47">
        <f t="shared" si="1"/>
        <v>156357.03</v>
      </c>
    </row>
    <row r="38" spans="1:11" ht="11.25">
      <c r="A38" s="48" t="s">
        <v>32</v>
      </c>
      <c r="B38" s="28" t="s">
        <v>24</v>
      </c>
      <c r="C38" s="29" t="s">
        <v>40</v>
      </c>
      <c r="D38" s="15">
        <v>9500</v>
      </c>
      <c r="E38" s="15"/>
      <c r="F38" s="15">
        <v>0</v>
      </c>
      <c r="G38" s="15">
        <v>950</v>
      </c>
      <c r="H38" s="15">
        <v>0</v>
      </c>
      <c r="I38" s="15">
        <v>2300</v>
      </c>
      <c r="J38" s="15">
        <v>2300</v>
      </c>
      <c r="K38" s="45">
        <f t="shared" si="1"/>
        <v>6250</v>
      </c>
    </row>
    <row r="39" spans="1:11" ht="11.25">
      <c r="A39" s="46" t="s">
        <v>32</v>
      </c>
      <c r="B39" s="25" t="s">
        <v>17</v>
      </c>
      <c r="C39" s="26" t="s">
        <v>41</v>
      </c>
      <c r="D39" s="17">
        <v>950</v>
      </c>
      <c r="E39" s="17"/>
      <c r="F39" s="17">
        <v>0</v>
      </c>
      <c r="G39" s="17">
        <v>95</v>
      </c>
      <c r="H39" s="17">
        <v>0</v>
      </c>
      <c r="I39" s="17">
        <v>0</v>
      </c>
      <c r="J39" s="17">
        <v>0</v>
      </c>
      <c r="K39" s="47">
        <f t="shared" si="1"/>
        <v>855</v>
      </c>
    </row>
    <row r="40" spans="1:11" ht="11.25">
      <c r="A40" s="48" t="s">
        <v>32</v>
      </c>
      <c r="B40" s="28" t="s">
        <v>25</v>
      </c>
      <c r="C40" s="29" t="s">
        <v>42</v>
      </c>
      <c r="D40" s="15">
        <v>4749</v>
      </c>
      <c r="E40" s="15"/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45">
        <f t="shared" si="1"/>
        <v>4749</v>
      </c>
    </row>
    <row r="41" spans="1:11" ht="11.25">
      <c r="A41" s="46" t="s">
        <v>32</v>
      </c>
      <c r="B41" s="25" t="s">
        <v>18</v>
      </c>
      <c r="C41" s="26" t="s">
        <v>43</v>
      </c>
      <c r="D41" s="17">
        <v>1425000</v>
      </c>
      <c r="E41" s="17"/>
      <c r="F41" s="17"/>
      <c r="G41" s="17">
        <v>0</v>
      </c>
      <c r="H41" s="17">
        <v>9053.24</v>
      </c>
      <c r="I41" s="17">
        <v>1414356.36</v>
      </c>
      <c r="J41" s="17">
        <v>443596.48</v>
      </c>
      <c r="K41" s="47">
        <f t="shared" si="1"/>
        <v>1590.3999999999069</v>
      </c>
    </row>
    <row r="42" spans="1:11" ht="11.25">
      <c r="A42" s="48" t="s">
        <v>32</v>
      </c>
      <c r="B42" s="28" t="s">
        <v>35</v>
      </c>
      <c r="C42" s="29" t="s">
        <v>44</v>
      </c>
      <c r="D42" s="15">
        <v>1150949</v>
      </c>
      <c r="E42" s="15"/>
      <c r="F42" s="15"/>
      <c r="G42" s="15">
        <v>0</v>
      </c>
      <c r="H42" s="15">
        <v>0</v>
      </c>
      <c r="I42" s="15">
        <v>476679.6</v>
      </c>
      <c r="J42" s="15">
        <v>476679.6</v>
      </c>
      <c r="K42" s="45">
        <f t="shared" si="1"/>
        <v>674269.4</v>
      </c>
    </row>
    <row r="43" spans="1:11" ht="11.25">
      <c r="A43" s="46" t="s">
        <v>32</v>
      </c>
      <c r="B43" s="25" t="s">
        <v>19</v>
      </c>
      <c r="C43" s="26" t="s">
        <v>45</v>
      </c>
      <c r="D43" s="17">
        <v>950</v>
      </c>
      <c r="E43" s="17">
        <v>3905</v>
      </c>
      <c r="F43" s="17"/>
      <c r="G43" s="17">
        <v>0</v>
      </c>
      <c r="H43" s="17">
        <v>0</v>
      </c>
      <c r="I43" s="17">
        <v>3370.76</v>
      </c>
      <c r="J43" s="17">
        <v>953.84</v>
      </c>
      <c r="K43" s="47">
        <f t="shared" si="1"/>
        <v>1484.2399999999998</v>
      </c>
    </row>
    <row r="44" spans="1:11" ht="11.25">
      <c r="A44" s="48" t="s">
        <v>32</v>
      </c>
      <c r="B44" s="28" t="s">
        <v>36</v>
      </c>
      <c r="C44" s="29" t="s">
        <v>46</v>
      </c>
      <c r="D44" s="15">
        <v>297127</v>
      </c>
      <c r="E44" s="15"/>
      <c r="F44" s="15"/>
      <c r="G44" s="15">
        <v>0</v>
      </c>
      <c r="H44" s="15">
        <v>0</v>
      </c>
      <c r="I44" s="15">
        <v>124693.29</v>
      </c>
      <c r="J44" s="15">
        <v>124693.29</v>
      </c>
      <c r="K44" s="45">
        <f t="shared" si="1"/>
        <v>172433.71000000002</v>
      </c>
    </row>
    <row r="45" spans="1:11" ht="11.25">
      <c r="A45" s="46" t="s">
        <v>32</v>
      </c>
      <c r="B45" s="25" t="s">
        <v>20</v>
      </c>
      <c r="C45" s="26" t="s">
        <v>47</v>
      </c>
      <c r="D45" s="17">
        <v>47500</v>
      </c>
      <c r="E45" s="17"/>
      <c r="F45" s="17">
        <v>0</v>
      </c>
      <c r="G45" s="17">
        <v>4750</v>
      </c>
      <c r="H45" s="17">
        <v>0</v>
      </c>
      <c r="I45" s="17">
        <v>1580</v>
      </c>
      <c r="J45" s="17">
        <v>0</v>
      </c>
      <c r="K45" s="47">
        <f t="shared" si="1"/>
        <v>41170</v>
      </c>
    </row>
    <row r="46" spans="1:11" ht="11.25">
      <c r="A46" s="48" t="s">
        <v>108</v>
      </c>
      <c r="B46" s="28" t="s">
        <v>15</v>
      </c>
      <c r="C46" s="29" t="s">
        <v>48</v>
      </c>
      <c r="D46" s="15">
        <v>47500</v>
      </c>
      <c r="E46" s="15">
        <v>10000</v>
      </c>
      <c r="F46" s="15"/>
      <c r="G46" s="15">
        <v>0</v>
      </c>
      <c r="H46" s="15">
        <v>19815.63</v>
      </c>
      <c r="I46" s="15">
        <v>28876.13</v>
      </c>
      <c r="J46" s="15">
        <v>22934.37</v>
      </c>
      <c r="K46" s="45">
        <f t="shared" si="1"/>
        <v>8808.239999999994</v>
      </c>
    </row>
    <row r="47" spans="1:11" ht="11.25">
      <c r="A47" s="46" t="s">
        <v>108</v>
      </c>
      <c r="B47" s="25" t="s">
        <v>18</v>
      </c>
      <c r="C47" s="26" t="s">
        <v>49</v>
      </c>
      <c r="D47" s="17">
        <v>2850</v>
      </c>
      <c r="E47" s="17"/>
      <c r="F47" s="17"/>
      <c r="G47" s="17">
        <v>285</v>
      </c>
      <c r="H47" s="17">
        <v>0</v>
      </c>
      <c r="I47" s="17">
        <v>0</v>
      </c>
      <c r="J47" s="17">
        <v>0</v>
      </c>
      <c r="K47" s="47">
        <f t="shared" si="1"/>
        <v>2565</v>
      </c>
    </row>
    <row r="48" spans="1:11" ht="11.25">
      <c r="A48" s="48" t="s">
        <v>108</v>
      </c>
      <c r="B48" s="28" t="s">
        <v>20</v>
      </c>
      <c r="C48" s="29" t="s">
        <v>50</v>
      </c>
      <c r="D48" s="15">
        <v>19000</v>
      </c>
      <c r="E48" s="15"/>
      <c r="F48" s="15"/>
      <c r="G48" s="15">
        <v>1900</v>
      </c>
      <c r="H48" s="15">
        <v>0</v>
      </c>
      <c r="I48" s="15">
        <v>15513</v>
      </c>
      <c r="J48" s="15">
        <v>0</v>
      </c>
      <c r="K48" s="45">
        <f t="shared" si="1"/>
        <v>1587</v>
      </c>
    </row>
    <row r="49" spans="1:11" ht="11.25">
      <c r="A49" s="48" t="s">
        <v>51</v>
      </c>
      <c r="B49" s="28" t="s">
        <v>74</v>
      </c>
      <c r="C49" s="29" t="s">
        <v>69</v>
      </c>
      <c r="D49" s="15">
        <v>50000</v>
      </c>
      <c r="E49" s="15"/>
      <c r="F49" s="15"/>
      <c r="G49" s="15">
        <v>10000</v>
      </c>
      <c r="H49" s="15">
        <v>0</v>
      </c>
      <c r="I49" s="15">
        <v>0</v>
      </c>
      <c r="J49" s="15">
        <v>0</v>
      </c>
      <c r="K49" s="45">
        <f t="shared" si="1"/>
        <v>40000</v>
      </c>
    </row>
    <row r="50" spans="1:11" ht="11.25">
      <c r="A50" s="46" t="s">
        <v>51</v>
      </c>
      <c r="B50" s="25" t="s">
        <v>75</v>
      </c>
      <c r="C50" s="26" t="s">
        <v>53</v>
      </c>
      <c r="D50" s="17">
        <v>350000</v>
      </c>
      <c r="E50" s="17"/>
      <c r="F50" s="17"/>
      <c r="G50" s="17">
        <v>70000</v>
      </c>
      <c r="H50" s="17">
        <v>0</v>
      </c>
      <c r="I50" s="17">
        <v>235800</v>
      </c>
      <c r="J50" s="17">
        <v>0</v>
      </c>
      <c r="K50" s="47">
        <f t="shared" si="1"/>
        <v>44200</v>
      </c>
    </row>
    <row r="51" spans="1:11" ht="12" thickBot="1">
      <c r="A51" s="58" t="s">
        <v>51</v>
      </c>
      <c r="B51" s="59" t="s">
        <v>52</v>
      </c>
      <c r="C51" s="60" t="s">
        <v>54</v>
      </c>
      <c r="D51" s="61">
        <v>300000</v>
      </c>
      <c r="E51" s="61"/>
      <c r="F51" s="61"/>
      <c r="G51" s="61">
        <v>60000</v>
      </c>
      <c r="H51" s="61">
        <v>0</v>
      </c>
      <c r="I51" s="61">
        <v>0</v>
      </c>
      <c r="J51" s="61">
        <v>0</v>
      </c>
      <c r="K51" s="62">
        <f t="shared" si="1"/>
        <v>240000</v>
      </c>
    </row>
    <row r="52" spans="1:11" ht="11.25">
      <c r="A52" s="46" t="s">
        <v>109</v>
      </c>
      <c r="B52" s="25" t="s">
        <v>75</v>
      </c>
      <c r="C52" s="26" t="s">
        <v>55</v>
      </c>
      <c r="D52" s="17">
        <v>52353</v>
      </c>
      <c r="E52" s="17"/>
      <c r="F52" s="17"/>
      <c r="G52" s="17">
        <v>10470.6</v>
      </c>
      <c r="H52" s="17">
        <v>0</v>
      </c>
      <c r="I52" s="17">
        <v>0</v>
      </c>
      <c r="J52" s="17">
        <v>0</v>
      </c>
      <c r="K52" s="47">
        <f t="shared" si="1"/>
        <v>41882.4</v>
      </c>
    </row>
    <row r="53" spans="1:11" ht="11.25">
      <c r="A53" s="48" t="s">
        <v>109</v>
      </c>
      <c r="B53" s="28" t="s">
        <v>52</v>
      </c>
      <c r="C53" s="29" t="s">
        <v>56</v>
      </c>
      <c r="D53" s="15">
        <v>100000</v>
      </c>
      <c r="E53" s="15"/>
      <c r="F53" s="15">
        <v>21841.85</v>
      </c>
      <c r="G53" s="15">
        <v>20000</v>
      </c>
      <c r="H53" s="15">
        <v>0</v>
      </c>
      <c r="I53" s="15">
        <v>0</v>
      </c>
      <c r="J53" s="15">
        <v>0</v>
      </c>
      <c r="K53" s="45">
        <f t="shared" si="1"/>
        <v>58158.149999999994</v>
      </c>
    </row>
    <row r="54" spans="1:11" ht="11.25">
      <c r="A54" s="48" t="s">
        <v>86</v>
      </c>
      <c r="B54" s="28" t="s">
        <v>75</v>
      </c>
      <c r="C54" s="29" t="s">
        <v>88</v>
      </c>
      <c r="D54" s="15">
        <v>50000</v>
      </c>
      <c r="E54" s="15"/>
      <c r="F54" s="15"/>
      <c r="G54" s="15">
        <v>10000</v>
      </c>
      <c r="H54" s="15">
        <v>0</v>
      </c>
      <c r="I54" s="15">
        <v>0</v>
      </c>
      <c r="J54" s="15">
        <v>0</v>
      </c>
      <c r="K54" s="45">
        <f t="shared" si="1"/>
        <v>40000</v>
      </c>
    </row>
    <row r="55" spans="1:11" ht="11.25">
      <c r="A55" s="50" t="s">
        <v>150</v>
      </c>
      <c r="B55" s="25" t="s">
        <v>52</v>
      </c>
      <c r="C55" s="26" t="s">
        <v>89</v>
      </c>
      <c r="D55" s="17">
        <v>100000</v>
      </c>
      <c r="E55" s="17"/>
      <c r="F55" s="17"/>
      <c r="G55" s="17">
        <v>20000</v>
      </c>
      <c r="H55" s="17">
        <v>0</v>
      </c>
      <c r="I55" s="17">
        <v>0</v>
      </c>
      <c r="J55" s="17">
        <v>0</v>
      </c>
      <c r="K55" s="47">
        <f t="shared" si="1"/>
        <v>80000</v>
      </c>
    </row>
    <row r="56" spans="1:11" ht="11.25">
      <c r="A56" s="48" t="s">
        <v>90</v>
      </c>
      <c r="B56" s="28" t="s">
        <v>18</v>
      </c>
      <c r="C56" s="29" t="s">
        <v>91</v>
      </c>
      <c r="D56" s="15">
        <v>943948</v>
      </c>
      <c r="E56" s="15"/>
      <c r="F56" s="15">
        <v>16180.5</v>
      </c>
      <c r="G56" s="15">
        <v>0</v>
      </c>
      <c r="H56" s="15">
        <v>95242</v>
      </c>
      <c r="I56" s="15">
        <v>260108</v>
      </c>
      <c r="J56" s="15">
        <v>0</v>
      </c>
      <c r="K56" s="45">
        <f t="shared" si="1"/>
        <v>572417.5</v>
      </c>
    </row>
    <row r="57" spans="1:11" ht="11.25">
      <c r="A57" s="50" t="s">
        <v>90</v>
      </c>
      <c r="B57" s="33" t="s">
        <v>19</v>
      </c>
      <c r="C57" s="26" t="s">
        <v>93</v>
      </c>
      <c r="D57" s="17">
        <v>4750</v>
      </c>
      <c r="E57" s="17"/>
      <c r="F57" s="17">
        <v>0</v>
      </c>
      <c r="G57" s="17">
        <v>475</v>
      </c>
      <c r="H57" s="17">
        <v>0</v>
      </c>
      <c r="I57" s="17">
        <v>0</v>
      </c>
      <c r="J57" s="17">
        <v>0</v>
      </c>
      <c r="K57" s="47">
        <f t="shared" si="1"/>
        <v>4275</v>
      </c>
    </row>
    <row r="58" spans="1:11" ht="11.25">
      <c r="A58" s="48" t="s">
        <v>59</v>
      </c>
      <c r="B58" s="28" t="s">
        <v>15</v>
      </c>
      <c r="C58" s="29" t="s">
        <v>60</v>
      </c>
      <c r="D58" s="15">
        <v>285000</v>
      </c>
      <c r="E58" s="15"/>
      <c r="F58" s="15">
        <v>0</v>
      </c>
      <c r="G58" s="15">
        <v>0</v>
      </c>
      <c r="H58" s="15">
        <v>132587.79</v>
      </c>
      <c r="I58" s="15">
        <v>95239.4</v>
      </c>
      <c r="J58" s="15">
        <v>47683.12</v>
      </c>
      <c r="K58" s="45">
        <f t="shared" si="1"/>
        <v>57172.81</v>
      </c>
    </row>
    <row r="59" spans="1:11" ht="11.25">
      <c r="A59" s="46" t="s">
        <v>59</v>
      </c>
      <c r="B59" s="25" t="s">
        <v>18</v>
      </c>
      <c r="C59" s="26" t="s">
        <v>61</v>
      </c>
      <c r="D59" s="17">
        <v>1425000</v>
      </c>
      <c r="E59" s="17"/>
      <c r="F59" s="17">
        <v>0</v>
      </c>
      <c r="G59" s="17">
        <v>0</v>
      </c>
      <c r="H59" s="17">
        <v>281585.5</v>
      </c>
      <c r="I59" s="17">
        <v>914439.91</v>
      </c>
      <c r="J59" s="17">
        <v>494942.99</v>
      </c>
      <c r="K59" s="47">
        <f t="shared" si="1"/>
        <v>228974.58999999997</v>
      </c>
    </row>
    <row r="60" spans="1:11" ht="11.25">
      <c r="A60" s="48" t="s">
        <v>59</v>
      </c>
      <c r="B60" s="28" t="s">
        <v>19</v>
      </c>
      <c r="C60" s="29" t="s">
        <v>62</v>
      </c>
      <c r="D60" s="15">
        <v>950</v>
      </c>
      <c r="E60" s="15"/>
      <c r="F60" s="15">
        <v>0</v>
      </c>
      <c r="G60" s="15">
        <v>95</v>
      </c>
      <c r="H60" s="15">
        <v>0</v>
      </c>
      <c r="I60" s="15">
        <v>0</v>
      </c>
      <c r="J60" s="15">
        <v>0</v>
      </c>
      <c r="K60" s="45">
        <f t="shared" si="1"/>
        <v>855</v>
      </c>
    </row>
    <row r="61" spans="1:11" ht="11.25">
      <c r="A61" s="48" t="s">
        <v>59</v>
      </c>
      <c r="B61" s="28" t="s">
        <v>141</v>
      </c>
      <c r="C61" s="29" t="s">
        <v>140</v>
      </c>
      <c r="D61" s="15">
        <v>0</v>
      </c>
      <c r="E61" s="15">
        <v>21841.85</v>
      </c>
      <c r="F61" s="15"/>
      <c r="G61" s="15">
        <v>0</v>
      </c>
      <c r="H61" s="15">
        <v>0</v>
      </c>
      <c r="I61" s="15">
        <v>21807.66</v>
      </c>
      <c r="J61" s="15">
        <v>21807.66</v>
      </c>
      <c r="K61" s="45">
        <f>SUM(D61+E61-F61-G61-H61-I61)</f>
        <v>34.18999999999869</v>
      </c>
    </row>
    <row r="62" spans="1:11" ht="11.25">
      <c r="A62" s="46" t="s">
        <v>59</v>
      </c>
      <c r="B62" s="25" t="s">
        <v>20</v>
      </c>
      <c r="C62" s="26" t="s">
        <v>63</v>
      </c>
      <c r="D62" s="17">
        <v>47500</v>
      </c>
      <c r="E62" s="17"/>
      <c r="F62" s="17">
        <v>0</v>
      </c>
      <c r="G62" s="17">
        <v>4750</v>
      </c>
      <c r="H62" s="17">
        <v>0</v>
      </c>
      <c r="I62" s="17">
        <v>0</v>
      </c>
      <c r="J62" s="17">
        <v>0</v>
      </c>
      <c r="K62" s="47">
        <f aca="true" t="shared" si="2" ref="K62:K74">D62+E62-F62-G62-H62-I62</f>
        <v>42750</v>
      </c>
    </row>
    <row r="63" spans="1:11" ht="11.25">
      <c r="A63" s="48" t="s">
        <v>94</v>
      </c>
      <c r="B63" s="28" t="s">
        <v>18</v>
      </c>
      <c r="C63" s="29" t="s">
        <v>95</v>
      </c>
      <c r="D63" s="15">
        <v>1425000</v>
      </c>
      <c r="E63" s="15"/>
      <c r="F63" s="15">
        <v>0</v>
      </c>
      <c r="G63" s="15">
        <v>0</v>
      </c>
      <c r="H63" s="15">
        <v>10383.01</v>
      </c>
      <c r="I63" s="15">
        <v>1070214.02</v>
      </c>
      <c r="J63" s="15">
        <v>603843.87</v>
      </c>
      <c r="K63" s="45">
        <f t="shared" si="2"/>
        <v>344402.97</v>
      </c>
    </row>
    <row r="64" spans="1:11" ht="11.25">
      <c r="A64" s="50" t="s">
        <v>96</v>
      </c>
      <c r="B64" s="33" t="s">
        <v>75</v>
      </c>
      <c r="C64" s="26" t="s">
        <v>98</v>
      </c>
      <c r="D64" s="17">
        <v>61652</v>
      </c>
      <c r="E64" s="17"/>
      <c r="F64" s="17"/>
      <c r="G64" s="17">
        <v>12330.4</v>
      </c>
      <c r="H64" s="17">
        <v>0</v>
      </c>
      <c r="I64" s="17">
        <v>0</v>
      </c>
      <c r="J64" s="17">
        <v>0</v>
      </c>
      <c r="K64" s="47">
        <f t="shared" si="2"/>
        <v>49321.6</v>
      </c>
    </row>
    <row r="65" spans="1:11" ht="11.25">
      <c r="A65" s="51" t="s">
        <v>96</v>
      </c>
      <c r="B65" s="35" t="s">
        <v>52</v>
      </c>
      <c r="C65" s="29" t="s">
        <v>100</v>
      </c>
      <c r="D65" s="15">
        <v>700000</v>
      </c>
      <c r="E65" s="15"/>
      <c r="F65" s="15">
        <v>341000</v>
      </c>
      <c r="G65" s="15">
        <v>340000</v>
      </c>
      <c r="H65" s="15">
        <v>0</v>
      </c>
      <c r="I65" s="15">
        <v>0</v>
      </c>
      <c r="J65" s="15">
        <v>0</v>
      </c>
      <c r="K65" s="45">
        <f t="shared" si="2"/>
        <v>19000</v>
      </c>
    </row>
    <row r="66" spans="1:11" ht="11.25">
      <c r="A66" s="51" t="s">
        <v>151</v>
      </c>
      <c r="B66" s="35" t="s">
        <v>18</v>
      </c>
      <c r="C66" s="29" t="s">
        <v>114</v>
      </c>
      <c r="D66" s="15">
        <v>1850000</v>
      </c>
      <c r="E66" s="15"/>
      <c r="F66" s="15">
        <v>0</v>
      </c>
      <c r="G66" s="15">
        <v>0</v>
      </c>
      <c r="H66" s="15">
        <v>63514.67</v>
      </c>
      <c r="I66" s="15">
        <v>1780569.19</v>
      </c>
      <c r="J66" s="15">
        <v>776388.41</v>
      </c>
      <c r="K66" s="45">
        <f t="shared" si="2"/>
        <v>5916.14000000013</v>
      </c>
    </row>
    <row r="67" spans="1:11" ht="11.25">
      <c r="A67" s="46" t="s">
        <v>111</v>
      </c>
      <c r="B67" s="25" t="s">
        <v>15</v>
      </c>
      <c r="C67" s="26" t="s">
        <v>76</v>
      </c>
      <c r="D67" s="17">
        <v>7125</v>
      </c>
      <c r="E67" s="17"/>
      <c r="F67" s="17"/>
      <c r="G67" s="17">
        <v>712.5</v>
      </c>
      <c r="H67" s="17">
        <v>0</v>
      </c>
      <c r="I67" s="17">
        <v>0</v>
      </c>
      <c r="J67" s="17">
        <v>0</v>
      </c>
      <c r="K67" s="47">
        <f t="shared" si="2"/>
        <v>6412.5</v>
      </c>
    </row>
    <row r="68" spans="1:11" ht="11.25">
      <c r="A68" s="46" t="s">
        <v>111</v>
      </c>
      <c r="B68" s="25" t="s">
        <v>25</v>
      </c>
      <c r="C68" s="26" t="s">
        <v>77</v>
      </c>
      <c r="D68" s="17">
        <v>33250</v>
      </c>
      <c r="E68" s="17"/>
      <c r="F68" s="17"/>
      <c r="G68" s="17">
        <v>3325</v>
      </c>
      <c r="H68" s="17">
        <v>0</v>
      </c>
      <c r="I68" s="17">
        <v>0</v>
      </c>
      <c r="J68" s="17">
        <v>0</v>
      </c>
      <c r="K68" s="47">
        <f t="shared" si="2"/>
        <v>29925</v>
      </c>
    </row>
    <row r="69" spans="1:11" ht="11.25">
      <c r="A69" s="48" t="s">
        <v>111</v>
      </c>
      <c r="B69" s="28" t="s">
        <v>18</v>
      </c>
      <c r="C69" s="29" t="s">
        <v>65</v>
      </c>
      <c r="D69" s="15">
        <v>320720</v>
      </c>
      <c r="E69" s="15"/>
      <c r="F69" s="15"/>
      <c r="G69" s="15">
        <v>32072</v>
      </c>
      <c r="H69" s="15">
        <v>0</v>
      </c>
      <c r="I69" s="15">
        <v>14083.99</v>
      </c>
      <c r="J69" s="15">
        <v>8427.35</v>
      </c>
      <c r="K69" s="45">
        <f t="shared" si="2"/>
        <v>274564.01</v>
      </c>
    </row>
    <row r="70" spans="1:11" ht="11.25">
      <c r="A70" s="46" t="s">
        <v>111</v>
      </c>
      <c r="B70" s="33" t="s">
        <v>20</v>
      </c>
      <c r="C70" s="26" t="s">
        <v>112</v>
      </c>
      <c r="D70" s="17">
        <v>37535</v>
      </c>
      <c r="E70" s="17"/>
      <c r="F70" s="17"/>
      <c r="G70" s="17">
        <v>3753.5</v>
      </c>
      <c r="H70" s="17">
        <v>0</v>
      </c>
      <c r="I70" s="17">
        <v>0</v>
      </c>
      <c r="J70" s="17">
        <v>0</v>
      </c>
      <c r="K70" s="47">
        <f t="shared" si="2"/>
        <v>33781.5</v>
      </c>
    </row>
    <row r="71" spans="1:11" ht="11.25">
      <c r="A71" s="46" t="s">
        <v>64</v>
      </c>
      <c r="B71" s="25" t="s">
        <v>15</v>
      </c>
      <c r="C71" s="26" t="s">
        <v>66</v>
      </c>
      <c r="D71" s="17">
        <v>90250</v>
      </c>
      <c r="E71" s="17"/>
      <c r="F71" s="17"/>
      <c r="G71" s="17">
        <v>9025</v>
      </c>
      <c r="H71" s="17">
        <v>5623.98</v>
      </c>
      <c r="I71" s="17">
        <v>0</v>
      </c>
      <c r="J71" s="17">
        <v>0</v>
      </c>
      <c r="K71" s="47">
        <f t="shared" si="2"/>
        <v>75601.02</v>
      </c>
    </row>
    <row r="72" spans="1:11" ht="11.25">
      <c r="A72" s="46" t="s">
        <v>64</v>
      </c>
      <c r="B72" s="25" t="s">
        <v>25</v>
      </c>
      <c r="C72" s="26" t="s">
        <v>67</v>
      </c>
      <c r="D72" s="17">
        <v>332500</v>
      </c>
      <c r="E72" s="17"/>
      <c r="F72" s="17">
        <v>228555</v>
      </c>
      <c r="G72" s="17">
        <v>55195</v>
      </c>
      <c r="H72" s="17">
        <v>0</v>
      </c>
      <c r="I72" s="17">
        <v>48139.46</v>
      </c>
      <c r="J72" s="17">
        <v>48139.43</v>
      </c>
      <c r="K72" s="47">
        <f t="shared" si="2"/>
        <v>610.5400000000009</v>
      </c>
    </row>
    <row r="73" spans="1:11" ht="11.25">
      <c r="A73" s="48" t="s">
        <v>64</v>
      </c>
      <c r="B73" s="28" t="s">
        <v>18</v>
      </c>
      <c r="C73" s="29" t="s">
        <v>68</v>
      </c>
      <c r="D73" s="15">
        <v>219450</v>
      </c>
      <c r="E73" s="15">
        <v>228555</v>
      </c>
      <c r="F73" s="15"/>
      <c r="G73" s="15">
        <v>0</v>
      </c>
      <c r="H73" s="15">
        <v>0</v>
      </c>
      <c r="I73" s="15">
        <v>440944.74</v>
      </c>
      <c r="J73" s="15">
        <v>79330.13</v>
      </c>
      <c r="K73" s="45">
        <f t="shared" si="2"/>
        <v>7060.260000000009</v>
      </c>
    </row>
    <row r="74" spans="1:11" ht="12" thickBot="1">
      <c r="A74" s="52" t="s">
        <v>64</v>
      </c>
      <c r="B74" s="37" t="s">
        <v>20</v>
      </c>
      <c r="C74" s="38" t="s">
        <v>78</v>
      </c>
      <c r="D74" s="17">
        <v>15200</v>
      </c>
      <c r="E74" s="17"/>
      <c r="F74" s="17"/>
      <c r="G74" s="17">
        <v>1520</v>
      </c>
      <c r="H74" s="17">
        <v>0</v>
      </c>
      <c r="I74" s="17">
        <v>0</v>
      </c>
      <c r="J74" s="17">
        <v>0</v>
      </c>
      <c r="K74" s="47">
        <f t="shared" si="2"/>
        <v>13680</v>
      </c>
    </row>
    <row r="75" spans="1:11" ht="11.25">
      <c r="A75" s="53"/>
      <c r="B75" s="54"/>
      <c r="C75" s="55" t="s">
        <v>8</v>
      </c>
      <c r="D75" s="56">
        <f aca="true" t="shared" si="3" ref="D75:I75">SUM(D5:D74)</f>
        <v>25429817</v>
      </c>
      <c r="E75" s="56">
        <f t="shared" si="3"/>
        <v>630985.34</v>
      </c>
      <c r="F75" s="56">
        <f t="shared" si="3"/>
        <v>971985.34</v>
      </c>
      <c r="G75" s="56">
        <f t="shared" si="3"/>
        <v>984317.39</v>
      </c>
      <c r="H75" s="56">
        <f t="shared" si="3"/>
        <v>650906.7000000001</v>
      </c>
      <c r="I75" s="56">
        <f t="shared" si="3"/>
        <v>12614035.790000001</v>
      </c>
      <c r="J75" s="56">
        <f>SUM(J7:J74)</f>
        <v>8395721.420000002</v>
      </c>
      <c r="K75" s="57">
        <f>SUM(K7:K74)</f>
        <v>10839557.120000001</v>
      </c>
    </row>
    <row r="76" spans="3:11" ht="12.75">
      <c r="C76" s="5"/>
      <c r="K76"/>
    </row>
    <row r="77" ht="12.75">
      <c r="K77"/>
    </row>
    <row r="78" ht="12.75">
      <c r="K78"/>
    </row>
  </sheetData>
  <sheetProtection/>
  <mergeCells count="5">
    <mergeCell ref="A6:B6"/>
    <mergeCell ref="A1:K1"/>
    <mergeCell ref="A4:K4"/>
    <mergeCell ref="C3:K3"/>
    <mergeCell ref="C2:K2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3" r:id="rId1"/>
  <rowBreaks count="1" manualBreakCount="1">
    <brk id="51" max="10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N78"/>
  <sheetViews>
    <sheetView zoomScaleSheetLayoutView="100" zoomScalePageLayoutView="0" workbookViewId="0" topLeftCell="A2">
      <pane xSplit="2" ySplit="5" topLeftCell="D56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H75" sqref="H75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1.00390625" style="4" customWidth="1"/>
    <col min="10" max="10" width="11.140625" style="4" customWidth="1"/>
    <col min="11" max="11" width="11.8515625" style="4" bestFit="1" customWidth="1"/>
    <col min="12" max="12" width="9.28125" style="4" customWidth="1"/>
    <col min="13" max="16384" width="9.140625" style="4" customWidth="1"/>
  </cols>
  <sheetData>
    <row r="1" spans="1:11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4" ht="12.75" customHeight="1">
      <c r="A2" s="63"/>
      <c r="B2" s="63"/>
      <c r="C2" s="88" t="s">
        <v>9</v>
      </c>
      <c r="D2" s="88"/>
      <c r="E2" s="88"/>
      <c r="F2" s="88"/>
      <c r="G2" s="88"/>
      <c r="H2" s="88"/>
      <c r="I2" s="88"/>
      <c r="J2" s="88"/>
      <c r="K2" s="88"/>
      <c r="L2" s="63"/>
      <c r="M2" s="63"/>
      <c r="N2" s="63"/>
    </row>
    <row r="3" spans="1:11" ht="12.75" customHeight="1">
      <c r="A3" s="63"/>
      <c r="B3" s="63"/>
      <c r="C3" s="89" t="s">
        <v>157</v>
      </c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1.25">
      <c r="A5" s="7"/>
      <c r="B5" s="7"/>
      <c r="C5" s="7"/>
      <c r="D5" s="6"/>
      <c r="E5" s="6"/>
      <c r="F5" s="6"/>
      <c r="G5" s="6"/>
      <c r="H5" s="6"/>
      <c r="I5" s="6"/>
      <c r="J5" s="6"/>
      <c r="K5" s="6"/>
    </row>
    <row r="6" spans="1:11" s="3" customFormat="1" ht="11.25" thickBot="1">
      <c r="A6" s="86" t="s">
        <v>5</v>
      </c>
      <c r="B6" s="87"/>
      <c r="C6" s="42" t="s">
        <v>0</v>
      </c>
      <c r="D6" s="8" t="s">
        <v>1</v>
      </c>
      <c r="E6" s="8" t="s">
        <v>7</v>
      </c>
      <c r="F6" s="8" t="s">
        <v>106</v>
      </c>
      <c r="G6" s="8" t="s">
        <v>103</v>
      </c>
      <c r="H6" s="64" t="s">
        <v>158</v>
      </c>
      <c r="I6" s="8" t="s">
        <v>3</v>
      </c>
      <c r="J6" s="8" t="s">
        <v>155</v>
      </c>
      <c r="K6" s="43" t="s">
        <v>4</v>
      </c>
    </row>
    <row r="7" spans="1:11" ht="11.25">
      <c r="A7" s="44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20.85</v>
      </c>
      <c r="J7" s="15">
        <v>7.1</v>
      </c>
      <c r="K7" s="45">
        <f aca="true" t="shared" si="0" ref="K7:K15">D7+E7-F7-G7-H7-I7</f>
        <v>2482.05</v>
      </c>
    </row>
    <row r="8" spans="1:11" ht="11.25">
      <c r="A8" s="46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0</v>
      </c>
      <c r="H8" s="17">
        <v>35344.75</v>
      </c>
      <c r="I8" s="17">
        <v>49482.65</v>
      </c>
      <c r="J8" s="17">
        <v>42413.7</v>
      </c>
      <c r="K8" s="47">
        <f t="shared" si="0"/>
        <v>672.5999999999985</v>
      </c>
    </row>
    <row r="9" spans="1:11" ht="11.25">
      <c r="A9" s="48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14773.44</v>
      </c>
      <c r="I9" s="15">
        <v>14486.72</v>
      </c>
      <c r="J9" s="15">
        <v>6385.78</v>
      </c>
      <c r="K9" s="45">
        <f t="shared" si="0"/>
        <v>8701.839999999998</v>
      </c>
    </row>
    <row r="10" spans="1:11" ht="11.25">
      <c r="A10" s="46" t="s">
        <v>16</v>
      </c>
      <c r="B10" s="25" t="s">
        <v>19</v>
      </c>
      <c r="C10" s="26" t="s">
        <v>13</v>
      </c>
      <c r="D10" s="17">
        <v>16245</v>
      </c>
      <c r="E10" s="17">
        <v>1275.5</v>
      </c>
      <c r="F10" s="17"/>
      <c r="G10" s="17">
        <v>0</v>
      </c>
      <c r="H10" s="17">
        <v>7068.95</v>
      </c>
      <c r="I10" s="17">
        <v>10451.55</v>
      </c>
      <c r="J10" s="17">
        <v>8607.18</v>
      </c>
      <c r="K10" s="47">
        <f t="shared" si="0"/>
        <v>0</v>
      </c>
    </row>
    <row r="11" spans="1:11" ht="11.25">
      <c r="A11" s="48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5">
        <v>0</v>
      </c>
      <c r="K11" s="45">
        <f t="shared" si="0"/>
        <v>2167.2</v>
      </c>
    </row>
    <row r="12" spans="1:11" ht="11.25">
      <c r="A12" s="46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17">
        <v>708</v>
      </c>
      <c r="K12" s="47">
        <f t="shared" si="0"/>
        <v>7842</v>
      </c>
    </row>
    <row r="13" spans="1:11" ht="11.25">
      <c r="A13" s="46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17">
        <v>0</v>
      </c>
      <c r="K13" s="47">
        <f t="shared" si="0"/>
        <v>4275</v>
      </c>
    </row>
    <row r="14" spans="1:11" ht="11.25">
      <c r="A14" s="48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5">
        <v>0</v>
      </c>
      <c r="K14" s="45">
        <f t="shared" si="0"/>
        <v>855</v>
      </c>
    </row>
    <row r="15" spans="1:11" ht="11.25">
      <c r="A15" s="49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23486.03</v>
      </c>
      <c r="I15" s="18">
        <v>7450</v>
      </c>
      <c r="J15" s="18">
        <v>3156.89</v>
      </c>
      <c r="K15" s="47">
        <f t="shared" si="0"/>
        <v>27545.97</v>
      </c>
    </row>
    <row r="16" spans="1:11" ht="11.25">
      <c r="A16" s="46" t="s">
        <v>21</v>
      </c>
      <c r="B16" s="25" t="s">
        <v>19</v>
      </c>
      <c r="C16" s="14" t="s">
        <v>149</v>
      </c>
      <c r="D16" s="18">
        <v>0</v>
      </c>
      <c r="E16" s="18">
        <v>1000</v>
      </c>
      <c r="F16" s="18"/>
      <c r="G16" s="18">
        <v>0</v>
      </c>
      <c r="H16" s="18">
        <v>421.35</v>
      </c>
      <c r="I16" s="18">
        <v>0</v>
      </c>
      <c r="J16" s="18">
        <v>0</v>
      </c>
      <c r="K16" s="47">
        <f>SUM(D16+E16-F16-G16-H16-I16)</f>
        <v>578.65</v>
      </c>
    </row>
    <row r="17" spans="1:11" ht="11.25">
      <c r="A17" s="48" t="s">
        <v>21</v>
      </c>
      <c r="B17" s="28" t="s">
        <v>101</v>
      </c>
      <c r="C17" s="29" t="s">
        <v>102</v>
      </c>
      <c r="D17" s="15">
        <v>38000</v>
      </c>
      <c r="E17" s="15"/>
      <c r="F17" s="15"/>
      <c r="G17" s="15">
        <v>3800</v>
      </c>
      <c r="H17" s="15">
        <v>0</v>
      </c>
      <c r="I17" s="15">
        <v>19200</v>
      </c>
      <c r="J17" s="15">
        <v>19200</v>
      </c>
      <c r="K17" s="45">
        <f aca="true" t="shared" si="1" ref="K17:K60">D17+E17-F17-G17-H17-I17</f>
        <v>15000</v>
      </c>
    </row>
    <row r="18" spans="1:12" ht="11.25">
      <c r="A18" s="46" t="s">
        <v>21</v>
      </c>
      <c r="B18" s="25" t="s">
        <v>72</v>
      </c>
      <c r="C18" s="26" t="s">
        <v>73</v>
      </c>
      <c r="D18" s="17">
        <v>9500</v>
      </c>
      <c r="E18" s="17"/>
      <c r="F18" s="17"/>
      <c r="G18" s="17">
        <v>950</v>
      </c>
      <c r="H18" s="17">
        <v>0</v>
      </c>
      <c r="I18" s="17">
        <v>790</v>
      </c>
      <c r="J18" s="17">
        <v>0</v>
      </c>
      <c r="K18" s="47">
        <f t="shared" si="1"/>
        <v>7760</v>
      </c>
      <c r="L18" s="9"/>
    </row>
    <row r="19" spans="1:11" ht="11.25">
      <c r="A19" s="50" t="s">
        <v>79</v>
      </c>
      <c r="B19" s="25" t="s">
        <v>15</v>
      </c>
      <c r="C19" s="26" t="s">
        <v>104</v>
      </c>
      <c r="D19" s="17">
        <v>42490</v>
      </c>
      <c r="E19" s="17"/>
      <c r="F19" s="17"/>
      <c r="G19" s="17">
        <v>4249</v>
      </c>
      <c r="H19" s="17">
        <v>0</v>
      </c>
      <c r="I19" s="17">
        <v>0</v>
      </c>
      <c r="J19" s="17">
        <v>0</v>
      </c>
      <c r="K19" s="47">
        <f t="shared" si="1"/>
        <v>38241</v>
      </c>
    </row>
    <row r="20" spans="1:11" ht="11.25">
      <c r="A20" s="48" t="s">
        <v>79</v>
      </c>
      <c r="B20" s="28" t="s">
        <v>18</v>
      </c>
      <c r="C20" s="29" t="s">
        <v>105</v>
      </c>
      <c r="D20" s="15">
        <v>383000</v>
      </c>
      <c r="E20" s="15"/>
      <c r="F20" s="15"/>
      <c r="G20" s="15">
        <v>38300</v>
      </c>
      <c r="H20" s="15">
        <v>0</v>
      </c>
      <c r="I20" s="15">
        <v>62610.82</v>
      </c>
      <c r="J20" s="15">
        <v>0</v>
      </c>
      <c r="K20" s="45">
        <f t="shared" si="1"/>
        <v>282089.18</v>
      </c>
    </row>
    <row r="21" spans="1:11" ht="11.25">
      <c r="A21" s="49" t="s">
        <v>80</v>
      </c>
      <c r="B21" s="31" t="s">
        <v>15</v>
      </c>
      <c r="C21" s="14" t="s">
        <v>81</v>
      </c>
      <c r="D21" s="18">
        <v>42882</v>
      </c>
      <c r="E21" s="18"/>
      <c r="F21" s="18">
        <v>42881.99</v>
      </c>
      <c r="G21" s="18">
        <v>0</v>
      </c>
      <c r="H21" s="18">
        <v>0</v>
      </c>
      <c r="I21" s="18">
        <v>0</v>
      </c>
      <c r="J21" s="18">
        <v>0</v>
      </c>
      <c r="K21" s="47">
        <f t="shared" si="1"/>
        <v>0.010000000002037268</v>
      </c>
    </row>
    <row r="22" spans="1:11" ht="11.25">
      <c r="A22" s="48" t="s">
        <v>80</v>
      </c>
      <c r="B22" s="28" t="s">
        <v>18</v>
      </c>
      <c r="C22" s="29" t="s">
        <v>82</v>
      </c>
      <c r="D22" s="15">
        <v>171526</v>
      </c>
      <c r="E22" s="15"/>
      <c r="F22" s="15">
        <v>171526</v>
      </c>
      <c r="G22" s="15">
        <v>0</v>
      </c>
      <c r="H22" s="15">
        <v>0</v>
      </c>
      <c r="I22" s="15">
        <v>0</v>
      </c>
      <c r="J22" s="15">
        <v>0</v>
      </c>
      <c r="K22" s="45">
        <f t="shared" si="1"/>
        <v>0</v>
      </c>
    </row>
    <row r="23" spans="1:12" ht="11.25">
      <c r="A23" s="49" t="s">
        <v>80</v>
      </c>
      <c r="B23" s="31" t="s">
        <v>133</v>
      </c>
      <c r="C23" s="14" t="s">
        <v>136</v>
      </c>
      <c r="D23" s="18">
        <v>0</v>
      </c>
      <c r="E23" s="18">
        <v>42881.99</v>
      </c>
      <c r="F23" s="18"/>
      <c r="G23" s="18">
        <v>0</v>
      </c>
      <c r="H23" s="18">
        <v>0</v>
      </c>
      <c r="I23" s="18">
        <v>0</v>
      </c>
      <c r="J23" s="18">
        <v>0</v>
      </c>
      <c r="K23" s="47">
        <f t="shared" si="1"/>
        <v>42881.99</v>
      </c>
      <c r="L23" s="10"/>
    </row>
    <row r="24" spans="1:11" ht="11.25">
      <c r="A24" s="48" t="s">
        <v>80</v>
      </c>
      <c r="B24" s="28" t="s">
        <v>132</v>
      </c>
      <c r="C24" s="29" t="s">
        <v>134</v>
      </c>
      <c r="D24" s="15">
        <v>0</v>
      </c>
      <c r="E24" s="15">
        <v>171526</v>
      </c>
      <c r="F24" s="15"/>
      <c r="G24" s="15">
        <v>0</v>
      </c>
      <c r="H24" s="15">
        <v>0</v>
      </c>
      <c r="I24" s="15">
        <v>0</v>
      </c>
      <c r="J24" s="15">
        <v>0</v>
      </c>
      <c r="K24" s="45">
        <f t="shared" si="1"/>
        <v>171526</v>
      </c>
    </row>
    <row r="25" spans="1:11" ht="11.25">
      <c r="A25" s="49" t="s">
        <v>83</v>
      </c>
      <c r="B25" s="31" t="s">
        <v>15</v>
      </c>
      <c r="C25" s="14" t="s">
        <v>135</v>
      </c>
      <c r="D25" s="18">
        <v>28588</v>
      </c>
      <c r="E25" s="18"/>
      <c r="F25" s="18"/>
      <c r="G25" s="18">
        <v>28587.99</v>
      </c>
      <c r="H25" s="18">
        <v>0</v>
      </c>
      <c r="I25" s="18">
        <v>0</v>
      </c>
      <c r="J25" s="18">
        <v>0</v>
      </c>
      <c r="K25" s="47">
        <f t="shared" si="1"/>
        <v>0.00999999999839929</v>
      </c>
    </row>
    <row r="26" spans="1:11" ht="11.25">
      <c r="A26" s="48" t="s">
        <v>83</v>
      </c>
      <c r="B26" s="28" t="s">
        <v>18</v>
      </c>
      <c r="C26" s="29" t="s">
        <v>85</v>
      </c>
      <c r="D26" s="15">
        <v>114351</v>
      </c>
      <c r="E26" s="15"/>
      <c r="F26" s="15"/>
      <c r="G26" s="15">
        <v>114351</v>
      </c>
      <c r="H26" s="15">
        <v>0</v>
      </c>
      <c r="I26" s="15">
        <v>0</v>
      </c>
      <c r="J26" s="15">
        <v>0</v>
      </c>
      <c r="K26" s="45">
        <f t="shared" si="1"/>
        <v>0</v>
      </c>
    </row>
    <row r="27" spans="1:11" ht="11.25">
      <c r="A27" s="48" t="s">
        <v>107</v>
      </c>
      <c r="B27" s="28" t="s">
        <v>15</v>
      </c>
      <c r="C27" s="29" t="s">
        <v>26</v>
      </c>
      <c r="D27" s="15">
        <v>28500</v>
      </c>
      <c r="E27" s="15"/>
      <c r="F27" s="15"/>
      <c r="G27" s="15">
        <v>2850</v>
      </c>
      <c r="H27" s="15">
        <v>0</v>
      </c>
      <c r="I27" s="15">
        <v>0</v>
      </c>
      <c r="J27" s="15">
        <v>0</v>
      </c>
      <c r="K27" s="45">
        <f t="shared" si="1"/>
        <v>25650</v>
      </c>
    </row>
    <row r="28" spans="1:11" ht="11.25">
      <c r="A28" s="48" t="s">
        <v>107</v>
      </c>
      <c r="B28" s="28" t="s">
        <v>17</v>
      </c>
      <c r="C28" s="29" t="s">
        <v>27</v>
      </c>
      <c r="D28" s="15">
        <v>95000</v>
      </c>
      <c r="E28" s="15"/>
      <c r="F28" s="15">
        <v>20000</v>
      </c>
      <c r="G28" s="15">
        <v>47759.75</v>
      </c>
      <c r="H28" s="15">
        <v>0</v>
      </c>
      <c r="I28" s="15">
        <v>8920</v>
      </c>
      <c r="J28" s="15">
        <v>1860</v>
      </c>
      <c r="K28" s="45">
        <f t="shared" si="1"/>
        <v>18320.25</v>
      </c>
    </row>
    <row r="29" spans="1:11" ht="11.25">
      <c r="A29" s="46" t="s">
        <v>107</v>
      </c>
      <c r="B29" s="25" t="s">
        <v>25</v>
      </c>
      <c r="C29" s="26" t="s">
        <v>31</v>
      </c>
      <c r="D29" s="17">
        <v>380000</v>
      </c>
      <c r="E29" s="17"/>
      <c r="F29" s="17">
        <v>331000</v>
      </c>
      <c r="G29" s="17">
        <v>38000</v>
      </c>
      <c r="H29" s="17">
        <v>0</v>
      </c>
      <c r="I29" s="17">
        <v>0</v>
      </c>
      <c r="J29" s="17">
        <v>0</v>
      </c>
      <c r="K29" s="47">
        <f t="shared" si="1"/>
        <v>11000</v>
      </c>
    </row>
    <row r="30" spans="1:11" ht="11.25">
      <c r="A30" s="48" t="s">
        <v>107</v>
      </c>
      <c r="B30" s="28" t="s">
        <v>18</v>
      </c>
      <c r="C30" s="29" t="s">
        <v>28</v>
      </c>
      <c r="D30" s="15">
        <v>285000</v>
      </c>
      <c r="E30" s="15">
        <v>150000</v>
      </c>
      <c r="F30" s="15"/>
      <c r="G30" s="15">
        <v>0</v>
      </c>
      <c r="H30" s="15">
        <v>47311.88</v>
      </c>
      <c r="I30" s="15">
        <v>210488.12</v>
      </c>
      <c r="J30" s="15">
        <v>66889.5</v>
      </c>
      <c r="K30" s="45">
        <f t="shared" si="1"/>
        <v>177200</v>
      </c>
    </row>
    <row r="31" spans="1:11" ht="11.25">
      <c r="A31" s="46" t="s">
        <v>107</v>
      </c>
      <c r="B31" s="25" t="s">
        <v>19</v>
      </c>
      <c r="C31" s="26" t="s">
        <v>29</v>
      </c>
      <c r="D31" s="17">
        <v>38760</v>
      </c>
      <c r="E31" s="17"/>
      <c r="F31" s="17">
        <v>20000</v>
      </c>
      <c r="G31" s="17">
        <v>9135.75</v>
      </c>
      <c r="H31" s="17">
        <v>0</v>
      </c>
      <c r="I31" s="17">
        <v>1784</v>
      </c>
      <c r="J31" s="17">
        <v>372</v>
      </c>
      <c r="K31" s="47">
        <f t="shared" si="1"/>
        <v>7840.25</v>
      </c>
    </row>
    <row r="32" spans="1:11" ht="11.25">
      <c r="A32" s="48" t="s">
        <v>107</v>
      </c>
      <c r="B32" s="28" t="s">
        <v>20</v>
      </c>
      <c r="C32" s="29" t="s">
        <v>30</v>
      </c>
      <c r="D32" s="15">
        <v>28500</v>
      </c>
      <c r="E32" s="15"/>
      <c r="F32" s="15"/>
      <c r="G32" s="15">
        <v>2850</v>
      </c>
      <c r="H32" s="15">
        <v>0</v>
      </c>
      <c r="I32" s="15">
        <v>0</v>
      </c>
      <c r="J32" s="15">
        <v>0</v>
      </c>
      <c r="K32" s="45">
        <f t="shared" si="1"/>
        <v>25650</v>
      </c>
    </row>
    <row r="33" spans="1:11" ht="11.25">
      <c r="A33" s="48" t="s">
        <v>110</v>
      </c>
      <c r="B33" s="28" t="s">
        <v>25</v>
      </c>
      <c r="C33" s="29" t="s">
        <v>57</v>
      </c>
      <c r="D33" s="15">
        <v>9500</v>
      </c>
      <c r="E33" s="15"/>
      <c r="F33" s="15"/>
      <c r="G33" s="15">
        <v>950</v>
      </c>
      <c r="H33" s="15">
        <v>0</v>
      </c>
      <c r="I33" s="15">
        <v>0</v>
      </c>
      <c r="J33" s="15">
        <v>0</v>
      </c>
      <c r="K33" s="45">
        <f t="shared" si="1"/>
        <v>8550</v>
      </c>
    </row>
    <row r="34" spans="1:11" ht="11.25">
      <c r="A34" s="46" t="s">
        <v>110</v>
      </c>
      <c r="B34" s="25" t="s">
        <v>18</v>
      </c>
      <c r="C34" s="26" t="s">
        <v>58</v>
      </c>
      <c r="D34" s="17">
        <v>76000</v>
      </c>
      <c r="E34" s="17"/>
      <c r="F34" s="17"/>
      <c r="G34" s="17">
        <v>7600</v>
      </c>
      <c r="H34" s="17">
        <v>0</v>
      </c>
      <c r="I34" s="17">
        <v>0</v>
      </c>
      <c r="J34" s="17">
        <v>0</v>
      </c>
      <c r="K34" s="47">
        <f t="shared" si="1"/>
        <v>68400</v>
      </c>
    </row>
    <row r="35" spans="1:11" ht="11.25">
      <c r="A35" s="46" t="s">
        <v>32</v>
      </c>
      <c r="B35" s="25" t="s">
        <v>33</v>
      </c>
      <c r="C35" s="26" t="s">
        <v>37</v>
      </c>
      <c r="D35" s="17">
        <v>11330918</v>
      </c>
      <c r="E35" s="17"/>
      <c r="F35" s="17"/>
      <c r="G35" s="17">
        <v>0</v>
      </c>
      <c r="H35" s="17">
        <v>0</v>
      </c>
      <c r="I35" s="17">
        <v>5066451.08</v>
      </c>
      <c r="J35" s="17">
        <v>5066451.08</v>
      </c>
      <c r="K35" s="47">
        <f t="shared" si="1"/>
        <v>6264466.92</v>
      </c>
    </row>
    <row r="36" spans="1:11" ht="11.25">
      <c r="A36" s="48" t="s">
        <v>32</v>
      </c>
      <c r="B36" s="28" t="s">
        <v>34</v>
      </c>
      <c r="C36" s="29" t="s">
        <v>38</v>
      </c>
      <c r="D36" s="15">
        <v>4750</v>
      </c>
      <c r="E36" s="15"/>
      <c r="F36" s="15">
        <v>0</v>
      </c>
      <c r="G36" s="15">
        <v>475</v>
      </c>
      <c r="H36" s="15">
        <v>0</v>
      </c>
      <c r="I36" s="15">
        <v>0</v>
      </c>
      <c r="J36" s="15">
        <v>0</v>
      </c>
      <c r="K36" s="45">
        <f t="shared" si="1"/>
        <v>4275</v>
      </c>
    </row>
    <row r="37" spans="1:11" ht="11.25">
      <c r="A37" s="46" t="s">
        <v>32</v>
      </c>
      <c r="B37" s="25" t="s">
        <v>15</v>
      </c>
      <c r="C37" s="26" t="s">
        <v>39</v>
      </c>
      <c r="D37" s="17">
        <v>285000</v>
      </c>
      <c r="E37" s="17"/>
      <c r="F37" s="17">
        <v>0</v>
      </c>
      <c r="G37" s="17">
        <v>0</v>
      </c>
      <c r="H37" s="17">
        <v>14433.1</v>
      </c>
      <c r="I37" s="17">
        <v>123824.97</v>
      </c>
      <c r="J37" s="17">
        <v>31356.07</v>
      </c>
      <c r="K37" s="47">
        <f t="shared" si="1"/>
        <v>146741.93000000002</v>
      </c>
    </row>
    <row r="38" spans="1:11" ht="11.25">
      <c r="A38" s="48" t="s">
        <v>32</v>
      </c>
      <c r="B38" s="28" t="s">
        <v>24</v>
      </c>
      <c r="C38" s="29" t="s">
        <v>40</v>
      </c>
      <c r="D38" s="15">
        <v>9500</v>
      </c>
      <c r="E38" s="15"/>
      <c r="F38" s="15">
        <v>0</v>
      </c>
      <c r="G38" s="15">
        <v>950</v>
      </c>
      <c r="H38" s="15">
        <v>0</v>
      </c>
      <c r="I38" s="15">
        <v>2300</v>
      </c>
      <c r="J38" s="15">
        <v>2300</v>
      </c>
      <c r="K38" s="45">
        <f t="shared" si="1"/>
        <v>6250</v>
      </c>
    </row>
    <row r="39" spans="1:11" ht="11.25">
      <c r="A39" s="46" t="s">
        <v>32</v>
      </c>
      <c r="B39" s="25" t="s">
        <v>17</v>
      </c>
      <c r="C39" s="26" t="s">
        <v>41</v>
      </c>
      <c r="D39" s="17">
        <v>950</v>
      </c>
      <c r="E39" s="17"/>
      <c r="F39" s="17">
        <v>0</v>
      </c>
      <c r="G39" s="17">
        <v>95</v>
      </c>
      <c r="H39" s="17">
        <v>0</v>
      </c>
      <c r="I39" s="17">
        <v>0</v>
      </c>
      <c r="J39" s="17">
        <v>0</v>
      </c>
      <c r="K39" s="47">
        <f t="shared" si="1"/>
        <v>855</v>
      </c>
    </row>
    <row r="40" spans="1:11" ht="11.25">
      <c r="A40" s="48" t="s">
        <v>32</v>
      </c>
      <c r="B40" s="28" t="s">
        <v>25</v>
      </c>
      <c r="C40" s="29" t="s">
        <v>42</v>
      </c>
      <c r="D40" s="15">
        <v>4749</v>
      </c>
      <c r="E40" s="15"/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45">
        <f t="shared" si="1"/>
        <v>4749</v>
      </c>
    </row>
    <row r="41" spans="1:11" ht="11.25">
      <c r="A41" s="46" t="s">
        <v>32</v>
      </c>
      <c r="B41" s="25" t="s">
        <v>18</v>
      </c>
      <c r="C41" s="26" t="s">
        <v>43</v>
      </c>
      <c r="D41" s="17">
        <v>1425000</v>
      </c>
      <c r="E41" s="17">
        <v>251000</v>
      </c>
      <c r="F41" s="17">
        <v>0</v>
      </c>
      <c r="G41" s="17">
        <v>0</v>
      </c>
      <c r="H41" s="17">
        <v>13155.4</v>
      </c>
      <c r="I41" s="17">
        <v>1409596.38</v>
      </c>
      <c r="J41" s="17">
        <v>444006.48</v>
      </c>
      <c r="K41" s="47">
        <f t="shared" si="1"/>
        <v>253248.2200000002</v>
      </c>
    </row>
    <row r="42" spans="1:11" ht="11.25">
      <c r="A42" s="48" t="s">
        <v>32</v>
      </c>
      <c r="B42" s="28" t="s">
        <v>35</v>
      </c>
      <c r="C42" s="29" t="s">
        <v>44</v>
      </c>
      <c r="D42" s="15">
        <v>1150949</v>
      </c>
      <c r="E42" s="15"/>
      <c r="F42" s="15"/>
      <c r="G42" s="15">
        <v>0</v>
      </c>
      <c r="H42" s="15">
        <v>0</v>
      </c>
      <c r="I42" s="15">
        <v>476679.6</v>
      </c>
      <c r="J42" s="15">
        <v>476679.6</v>
      </c>
      <c r="K42" s="45">
        <f t="shared" si="1"/>
        <v>674269.4</v>
      </c>
    </row>
    <row r="43" spans="1:11" ht="11.25">
      <c r="A43" s="46" t="s">
        <v>32</v>
      </c>
      <c r="B43" s="25" t="s">
        <v>19</v>
      </c>
      <c r="C43" s="26" t="s">
        <v>45</v>
      </c>
      <c r="D43" s="17">
        <v>950</v>
      </c>
      <c r="E43" s="17">
        <v>3905</v>
      </c>
      <c r="F43" s="17"/>
      <c r="G43" s="17">
        <v>0</v>
      </c>
      <c r="H43" s="17">
        <v>1685.38</v>
      </c>
      <c r="I43" s="17">
        <v>1685.38</v>
      </c>
      <c r="J43" s="17">
        <v>1208.9</v>
      </c>
      <c r="K43" s="47">
        <f t="shared" si="1"/>
        <v>1484.2399999999998</v>
      </c>
    </row>
    <row r="44" spans="1:11" ht="11.25">
      <c r="A44" s="48" t="s">
        <v>32</v>
      </c>
      <c r="B44" s="28" t="s">
        <v>36</v>
      </c>
      <c r="C44" s="29" t="s">
        <v>46</v>
      </c>
      <c r="D44" s="15">
        <v>297127</v>
      </c>
      <c r="E44" s="15"/>
      <c r="F44" s="15"/>
      <c r="G44" s="15">
        <v>0</v>
      </c>
      <c r="H44" s="15">
        <v>0</v>
      </c>
      <c r="I44" s="15">
        <v>124693.29</v>
      </c>
      <c r="J44" s="15">
        <v>124693.29</v>
      </c>
      <c r="K44" s="45">
        <f t="shared" si="1"/>
        <v>172433.71000000002</v>
      </c>
    </row>
    <row r="45" spans="1:11" ht="11.25">
      <c r="A45" s="46" t="s">
        <v>32</v>
      </c>
      <c r="B45" s="25" t="s">
        <v>20</v>
      </c>
      <c r="C45" s="26" t="s">
        <v>47</v>
      </c>
      <c r="D45" s="17">
        <v>47500</v>
      </c>
      <c r="E45" s="17"/>
      <c r="F45" s="17">
        <v>0</v>
      </c>
      <c r="G45" s="17">
        <v>4750</v>
      </c>
      <c r="H45" s="17">
        <v>0</v>
      </c>
      <c r="I45" s="17">
        <v>1580</v>
      </c>
      <c r="J45" s="17">
        <v>0</v>
      </c>
      <c r="K45" s="47">
        <f t="shared" si="1"/>
        <v>41170</v>
      </c>
    </row>
    <row r="46" spans="1:11" ht="11.25">
      <c r="A46" s="48" t="s">
        <v>108</v>
      </c>
      <c r="B46" s="28" t="s">
        <v>15</v>
      </c>
      <c r="C46" s="29" t="s">
        <v>48</v>
      </c>
      <c r="D46" s="15">
        <v>47500</v>
      </c>
      <c r="E46" s="15">
        <v>10000</v>
      </c>
      <c r="F46" s="15"/>
      <c r="G46" s="15">
        <v>0</v>
      </c>
      <c r="H46" s="15">
        <v>11819.7</v>
      </c>
      <c r="I46" s="15">
        <v>28876.13</v>
      </c>
      <c r="J46" s="15">
        <v>22934.37</v>
      </c>
      <c r="K46" s="45">
        <f t="shared" si="1"/>
        <v>16804.170000000002</v>
      </c>
    </row>
    <row r="47" spans="1:11" ht="11.25">
      <c r="A47" s="46" t="s">
        <v>108</v>
      </c>
      <c r="B47" s="25" t="s">
        <v>18</v>
      </c>
      <c r="C47" s="26" t="s">
        <v>49</v>
      </c>
      <c r="D47" s="17">
        <v>2850</v>
      </c>
      <c r="E47" s="17"/>
      <c r="F47" s="17"/>
      <c r="G47" s="17">
        <v>285</v>
      </c>
      <c r="H47" s="17">
        <v>0</v>
      </c>
      <c r="I47" s="17">
        <v>0</v>
      </c>
      <c r="J47" s="17">
        <v>0</v>
      </c>
      <c r="K47" s="47">
        <f t="shared" si="1"/>
        <v>2565</v>
      </c>
    </row>
    <row r="48" spans="1:11" ht="11.25">
      <c r="A48" s="48" t="s">
        <v>108</v>
      </c>
      <c r="B48" s="28" t="s">
        <v>20</v>
      </c>
      <c r="C48" s="29" t="s">
        <v>50</v>
      </c>
      <c r="D48" s="15">
        <v>19000</v>
      </c>
      <c r="E48" s="15"/>
      <c r="F48" s="15"/>
      <c r="G48" s="15">
        <v>1900</v>
      </c>
      <c r="H48" s="15">
        <v>0</v>
      </c>
      <c r="I48" s="15">
        <v>15513</v>
      </c>
      <c r="J48" s="15">
        <v>15513</v>
      </c>
      <c r="K48" s="45">
        <f t="shared" si="1"/>
        <v>1587</v>
      </c>
    </row>
    <row r="49" spans="1:11" ht="11.25">
      <c r="A49" s="48" t="s">
        <v>51</v>
      </c>
      <c r="B49" s="28" t="s">
        <v>74</v>
      </c>
      <c r="C49" s="29" t="s">
        <v>69</v>
      </c>
      <c r="D49" s="15">
        <v>50000</v>
      </c>
      <c r="E49" s="15"/>
      <c r="F49" s="15"/>
      <c r="G49" s="15">
        <v>10000</v>
      </c>
      <c r="H49" s="15">
        <v>0</v>
      </c>
      <c r="I49" s="15">
        <v>0</v>
      </c>
      <c r="J49" s="15">
        <v>0</v>
      </c>
      <c r="K49" s="45">
        <f t="shared" si="1"/>
        <v>40000</v>
      </c>
    </row>
    <row r="50" spans="1:11" ht="11.25">
      <c r="A50" s="46" t="s">
        <v>51</v>
      </c>
      <c r="B50" s="25" t="s">
        <v>75</v>
      </c>
      <c r="C50" s="26" t="s">
        <v>53</v>
      </c>
      <c r="D50" s="17">
        <v>350000</v>
      </c>
      <c r="E50" s="17"/>
      <c r="F50" s="17"/>
      <c r="G50" s="17">
        <v>70000</v>
      </c>
      <c r="H50" s="17">
        <v>117900</v>
      </c>
      <c r="I50" s="17">
        <v>117900</v>
      </c>
      <c r="J50" s="17">
        <v>0</v>
      </c>
      <c r="K50" s="47">
        <f t="shared" si="1"/>
        <v>44200</v>
      </c>
    </row>
    <row r="51" spans="1:11" ht="12" thickBot="1">
      <c r="A51" s="58" t="s">
        <v>51</v>
      </c>
      <c r="B51" s="59" t="s">
        <v>52</v>
      </c>
      <c r="C51" s="60" t="s">
        <v>54</v>
      </c>
      <c r="D51" s="61">
        <v>300000</v>
      </c>
      <c r="E51" s="61"/>
      <c r="F51" s="61"/>
      <c r="G51" s="61">
        <v>60000</v>
      </c>
      <c r="H51" s="61">
        <v>0</v>
      </c>
      <c r="I51" s="61">
        <v>0</v>
      </c>
      <c r="J51" s="61">
        <v>0</v>
      </c>
      <c r="K51" s="62">
        <f t="shared" si="1"/>
        <v>240000</v>
      </c>
    </row>
    <row r="52" spans="1:11" ht="11.25">
      <c r="A52" s="46" t="s">
        <v>109</v>
      </c>
      <c r="B52" s="25" t="s">
        <v>75</v>
      </c>
      <c r="C52" s="26" t="s">
        <v>55</v>
      </c>
      <c r="D52" s="17">
        <v>52353</v>
      </c>
      <c r="E52" s="17"/>
      <c r="F52" s="17"/>
      <c r="G52" s="17">
        <v>10470.6</v>
      </c>
      <c r="H52" s="17">
        <v>0</v>
      </c>
      <c r="I52" s="17">
        <v>0</v>
      </c>
      <c r="J52" s="17">
        <v>0</v>
      </c>
      <c r="K52" s="47">
        <f t="shared" si="1"/>
        <v>41882.4</v>
      </c>
    </row>
    <row r="53" spans="1:11" ht="11.25">
      <c r="A53" s="48" t="s">
        <v>109</v>
      </c>
      <c r="B53" s="28" t="s">
        <v>52</v>
      </c>
      <c r="C53" s="29" t="s">
        <v>56</v>
      </c>
      <c r="D53" s="15">
        <v>100000</v>
      </c>
      <c r="E53" s="15"/>
      <c r="F53" s="15">
        <v>21841.85</v>
      </c>
      <c r="G53" s="15">
        <v>20000</v>
      </c>
      <c r="H53" s="15">
        <v>0</v>
      </c>
      <c r="I53" s="15">
        <v>0</v>
      </c>
      <c r="J53" s="15">
        <v>0</v>
      </c>
      <c r="K53" s="45">
        <f t="shared" si="1"/>
        <v>58158.149999999994</v>
      </c>
    </row>
    <row r="54" spans="1:11" ht="11.25">
      <c r="A54" s="48" t="s">
        <v>86</v>
      </c>
      <c r="B54" s="28" t="s">
        <v>75</v>
      </c>
      <c r="C54" s="29" t="s">
        <v>88</v>
      </c>
      <c r="D54" s="15">
        <v>50000</v>
      </c>
      <c r="E54" s="15"/>
      <c r="F54" s="15"/>
      <c r="G54" s="15">
        <v>10000</v>
      </c>
      <c r="H54" s="15">
        <v>0</v>
      </c>
      <c r="I54" s="15">
        <v>0</v>
      </c>
      <c r="J54" s="15">
        <v>0</v>
      </c>
      <c r="K54" s="45">
        <f t="shared" si="1"/>
        <v>40000</v>
      </c>
    </row>
    <row r="55" spans="1:11" ht="11.25">
      <c r="A55" s="50" t="s">
        <v>150</v>
      </c>
      <c r="B55" s="25" t="s">
        <v>52</v>
      </c>
      <c r="C55" s="26" t="s">
        <v>89</v>
      </c>
      <c r="D55" s="17">
        <v>100000</v>
      </c>
      <c r="E55" s="17"/>
      <c r="F55" s="17"/>
      <c r="G55" s="17">
        <v>20000</v>
      </c>
      <c r="H55" s="17">
        <v>0</v>
      </c>
      <c r="I55" s="17">
        <v>0</v>
      </c>
      <c r="J55" s="17">
        <v>0</v>
      </c>
      <c r="K55" s="47">
        <f t="shared" si="1"/>
        <v>80000</v>
      </c>
    </row>
    <row r="56" spans="1:11" ht="11.25">
      <c r="A56" s="48" t="s">
        <v>90</v>
      </c>
      <c r="B56" s="28" t="s">
        <v>18</v>
      </c>
      <c r="C56" s="29" t="s">
        <v>91</v>
      </c>
      <c r="D56" s="15">
        <v>943948</v>
      </c>
      <c r="E56" s="15"/>
      <c r="F56" s="15">
        <v>16180.5</v>
      </c>
      <c r="G56" s="15">
        <v>0</v>
      </c>
      <c r="H56" s="15">
        <v>219857.4</v>
      </c>
      <c r="I56" s="15">
        <v>135492.6</v>
      </c>
      <c r="J56" s="15">
        <v>13172.4</v>
      </c>
      <c r="K56" s="45">
        <f t="shared" si="1"/>
        <v>572417.5</v>
      </c>
    </row>
    <row r="57" spans="1:11" ht="11.25">
      <c r="A57" s="50" t="s">
        <v>90</v>
      </c>
      <c r="B57" s="33" t="s">
        <v>19</v>
      </c>
      <c r="C57" s="26" t="s">
        <v>93</v>
      </c>
      <c r="D57" s="17">
        <v>4750</v>
      </c>
      <c r="E57" s="17"/>
      <c r="F57" s="17">
        <v>0</v>
      </c>
      <c r="G57" s="17">
        <v>475</v>
      </c>
      <c r="H57" s="17">
        <v>0</v>
      </c>
      <c r="I57" s="17">
        <v>0</v>
      </c>
      <c r="J57" s="17">
        <v>0</v>
      </c>
      <c r="K57" s="47">
        <f t="shared" si="1"/>
        <v>4275</v>
      </c>
    </row>
    <row r="58" spans="1:11" ht="11.25">
      <c r="A58" s="48" t="s">
        <v>59</v>
      </c>
      <c r="B58" s="28" t="s">
        <v>15</v>
      </c>
      <c r="C58" s="29" t="s">
        <v>60</v>
      </c>
      <c r="D58" s="15">
        <v>285000</v>
      </c>
      <c r="E58" s="15"/>
      <c r="F58" s="15">
        <v>0</v>
      </c>
      <c r="G58" s="15">
        <v>0</v>
      </c>
      <c r="H58" s="15">
        <v>132717.79</v>
      </c>
      <c r="I58" s="15">
        <v>95109.12</v>
      </c>
      <c r="J58" s="15">
        <v>57183.12</v>
      </c>
      <c r="K58" s="45">
        <f t="shared" si="1"/>
        <v>57173.09</v>
      </c>
    </row>
    <row r="59" spans="1:11" ht="11.25">
      <c r="A59" s="46" t="s">
        <v>59</v>
      </c>
      <c r="B59" s="25" t="s">
        <v>18</v>
      </c>
      <c r="C59" s="26" t="s">
        <v>61</v>
      </c>
      <c r="D59" s="17">
        <v>1425000</v>
      </c>
      <c r="E59" s="17"/>
      <c r="F59" s="17">
        <v>0</v>
      </c>
      <c r="G59" s="17">
        <v>0</v>
      </c>
      <c r="H59" s="17">
        <v>449672.67</v>
      </c>
      <c r="I59" s="17">
        <v>746352.74</v>
      </c>
      <c r="J59" s="17">
        <v>497447.59</v>
      </c>
      <c r="K59" s="47">
        <f t="shared" si="1"/>
        <v>228974.59000000008</v>
      </c>
    </row>
    <row r="60" spans="1:11" ht="11.25">
      <c r="A60" s="48" t="s">
        <v>59</v>
      </c>
      <c r="B60" s="28" t="s">
        <v>19</v>
      </c>
      <c r="C60" s="29" t="s">
        <v>62</v>
      </c>
      <c r="D60" s="15">
        <v>950</v>
      </c>
      <c r="E60" s="15"/>
      <c r="F60" s="15">
        <v>0</v>
      </c>
      <c r="G60" s="15">
        <v>95</v>
      </c>
      <c r="H60" s="15">
        <v>0</v>
      </c>
      <c r="I60" s="15">
        <v>0</v>
      </c>
      <c r="J60" s="15">
        <v>0</v>
      </c>
      <c r="K60" s="45">
        <f t="shared" si="1"/>
        <v>855</v>
      </c>
    </row>
    <row r="61" spans="1:11" ht="11.25">
      <c r="A61" s="48" t="s">
        <v>59</v>
      </c>
      <c r="B61" s="28" t="s">
        <v>141</v>
      </c>
      <c r="C61" s="29" t="s">
        <v>140</v>
      </c>
      <c r="D61" s="15">
        <v>0</v>
      </c>
      <c r="E61" s="15">
        <v>21841.85</v>
      </c>
      <c r="F61" s="15"/>
      <c r="G61" s="15">
        <v>0</v>
      </c>
      <c r="H61" s="15">
        <v>0</v>
      </c>
      <c r="I61" s="15">
        <v>21807.66</v>
      </c>
      <c r="J61" s="15">
        <v>21807.66</v>
      </c>
      <c r="K61" s="45">
        <f>SUM(D61+E61-F61-G61-H61-I61)</f>
        <v>34.18999999999869</v>
      </c>
    </row>
    <row r="62" spans="1:11" ht="11.25">
      <c r="A62" s="46" t="s">
        <v>59</v>
      </c>
      <c r="B62" s="25" t="s">
        <v>20</v>
      </c>
      <c r="C62" s="26" t="s">
        <v>63</v>
      </c>
      <c r="D62" s="17">
        <v>47500</v>
      </c>
      <c r="E62" s="17"/>
      <c r="F62" s="17">
        <v>0</v>
      </c>
      <c r="G62" s="17">
        <v>4750</v>
      </c>
      <c r="H62" s="17">
        <v>0</v>
      </c>
      <c r="I62" s="17">
        <v>0</v>
      </c>
      <c r="J62" s="17">
        <v>0</v>
      </c>
      <c r="K62" s="47">
        <f aca="true" t="shared" si="2" ref="K62:K74">D62+E62-F62-G62-H62-I62</f>
        <v>42750</v>
      </c>
    </row>
    <row r="63" spans="1:11" ht="11.25">
      <c r="A63" s="48" t="s">
        <v>94</v>
      </c>
      <c r="B63" s="28" t="s">
        <v>18</v>
      </c>
      <c r="C63" s="29" t="s">
        <v>95</v>
      </c>
      <c r="D63" s="15">
        <v>1425000</v>
      </c>
      <c r="E63" s="15"/>
      <c r="F63" s="15">
        <v>0</v>
      </c>
      <c r="G63" s="15">
        <v>0</v>
      </c>
      <c r="H63" s="15">
        <v>297616.31</v>
      </c>
      <c r="I63" s="15">
        <v>782980.72</v>
      </c>
      <c r="J63" s="15">
        <v>611053.95</v>
      </c>
      <c r="K63" s="45">
        <f t="shared" si="2"/>
        <v>344402.97</v>
      </c>
    </row>
    <row r="64" spans="1:11" ht="11.25">
      <c r="A64" s="50" t="s">
        <v>96</v>
      </c>
      <c r="B64" s="33" t="s">
        <v>75</v>
      </c>
      <c r="C64" s="26" t="s">
        <v>98</v>
      </c>
      <c r="D64" s="17">
        <v>61652</v>
      </c>
      <c r="E64" s="17"/>
      <c r="F64" s="17"/>
      <c r="G64" s="17">
        <v>12330.4</v>
      </c>
      <c r="H64" s="17">
        <v>0</v>
      </c>
      <c r="I64" s="17">
        <v>0</v>
      </c>
      <c r="J64" s="17">
        <v>0</v>
      </c>
      <c r="K64" s="47">
        <f t="shared" si="2"/>
        <v>49321.6</v>
      </c>
    </row>
    <row r="65" spans="1:11" ht="11.25">
      <c r="A65" s="51" t="s">
        <v>96</v>
      </c>
      <c r="B65" s="35" t="s">
        <v>52</v>
      </c>
      <c r="C65" s="29" t="s">
        <v>100</v>
      </c>
      <c r="D65" s="15">
        <v>700000</v>
      </c>
      <c r="E65" s="15"/>
      <c r="F65" s="15">
        <v>341000</v>
      </c>
      <c r="G65" s="15">
        <v>340000</v>
      </c>
      <c r="H65" s="15">
        <v>0</v>
      </c>
      <c r="I65" s="15">
        <v>0</v>
      </c>
      <c r="J65" s="15">
        <v>0</v>
      </c>
      <c r="K65" s="45">
        <f t="shared" si="2"/>
        <v>19000</v>
      </c>
    </row>
    <row r="66" spans="1:11" ht="11.25">
      <c r="A66" s="51" t="s">
        <v>151</v>
      </c>
      <c r="B66" s="35" t="s">
        <v>18</v>
      </c>
      <c r="C66" s="29" t="s">
        <v>114</v>
      </c>
      <c r="D66" s="15">
        <v>1850000</v>
      </c>
      <c r="E66" s="15"/>
      <c r="F66" s="15">
        <v>0</v>
      </c>
      <c r="G66" s="15">
        <v>0</v>
      </c>
      <c r="H66" s="15">
        <v>797180.8</v>
      </c>
      <c r="I66" s="15">
        <v>1046903.06</v>
      </c>
      <c r="J66" s="15">
        <v>776388.41</v>
      </c>
      <c r="K66" s="45">
        <f t="shared" si="2"/>
        <v>5916.139999999898</v>
      </c>
    </row>
    <row r="67" spans="1:11" ht="11.25">
      <c r="A67" s="46" t="s">
        <v>111</v>
      </c>
      <c r="B67" s="25" t="s">
        <v>15</v>
      </c>
      <c r="C67" s="26" t="s">
        <v>76</v>
      </c>
      <c r="D67" s="17">
        <v>7125</v>
      </c>
      <c r="E67" s="17"/>
      <c r="F67" s="17"/>
      <c r="G67" s="17">
        <v>712.5</v>
      </c>
      <c r="H67" s="17">
        <v>0</v>
      </c>
      <c r="I67" s="17">
        <v>0</v>
      </c>
      <c r="J67" s="17">
        <v>0</v>
      </c>
      <c r="K67" s="47">
        <f t="shared" si="2"/>
        <v>6412.5</v>
      </c>
    </row>
    <row r="68" spans="1:11" ht="11.25">
      <c r="A68" s="46" t="s">
        <v>111</v>
      </c>
      <c r="B68" s="25" t="s">
        <v>25</v>
      </c>
      <c r="C68" s="26" t="s">
        <v>77</v>
      </c>
      <c r="D68" s="17">
        <v>33250</v>
      </c>
      <c r="E68" s="17"/>
      <c r="F68" s="17"/>
      <c r="G68" s="17">
        <v>3325</v>
      </c>
      <c r="H68" s="17">
        <v>0</v>
      </c>
      <c r="I68" s="17">
        <v>0</v>
      </c>
      <c r="J68" s="17">
        <v>0</v>
      </c>
      <c r="K68" s="47">
        <f t="shared" si="2"/>
        <v>29925</v>
      </c>
    </row>
    <row r="69" spans="1:11" ht="11.25">
      <c r="A69" s="48" t="s">
        <v>111</v>
      </c>
      <c r="B69" s="28" t="s">
        <v>18</v>
      </c>
      <c r="C69" s="29" t="s">
        <v>65</v>
      </c>
      <c r="D69" s="15">
        <v>320720</v>
      </c>
      <c r="E69" s="15"/>
      <c r="F69" s="15"/>
      <c r="G69" s="15">
        <v>32072</v>
      </c>
      <c r="H69" s="15">
        <v>119329.08</v>
      </c>
      <c r="I69" s="15">
        <v>12620.95</v>
      </c>
      <c r="J69" s="15">
        <v>8427.35</v>
      </c>
      <c r="K69" s="45">
        <f t="shared" si="2"/>
        <v>156697.96999999997</v>
      </c>
    </row>
    <row r="70" spans="1:11" ht="11.25">
      <c r="A70" s="46" t="s">
        <v>111</v>
      </c>
      <c r="B70" s="33" t="s">
        <v>20</v>
      </c>
      <c r="C70" s="26" t="s">
        <v>112</v>
      </c>
      <c r="D70" s="17">
        <v>37535</v>
      </c>
      <c r="E70" s="17"/>
      <c r="F70" s="17"/>
      <c r="G70" s="17">
        <v>3753.5</v>
      </c>
      <c r="H70" s="17">
        <v>0</v>
      </c>
      <c r="I70" s="17">
        <v>0</v>
      </c>
      <c r="J70" s="17">
        <v>0</v>
      </c>
      <c r="K70" s="47">
        <f t="shared" si="2"/>
        <v>33781.5</v>
      </c>
    </row>
    <row r="71" spans="1:11" ht="11.25">
      <c r="A71" s="46" t="s">
        <v>64</v>
      </c>
      <c r="B71" s="25" t="s">
        <v>15</v>
      </c>
      <c r="C71" s="26" t="s">
        <v>66</v>
      </c>
      <c r="D71" s="17">
        <v>90250</v>
      </c>
      <c r="E71" s="17"/>
      <c r="F71" s="17"/>
      <c r="G71" s="17">
        <v>9025</v>
      </c>
      <c r="H71" s="17">
        <v>10721.58</v>
      </c>
      <c r="I71" s="17">
        <v>0</v>
      </c>
      <c r="J71" s="17">
        <v>0</v>
      </c>
      <c r="K71" s="47">
        <f t="shared" si="2"/>
        <v>70503.42</v>
      </c>
    </row>
    <row r="72" spans="1:11" ht="11.25">
      <c r="A72" s="46" t="s">
        <v>64</v>
      </c>
      <c r="B72" s="25" t="s">
        <v>25</v>
      </c>
      <c r="C72" s="26" t="s">
        <v>67</v>
      </c>
      <c r="D72" s="17">
        <v>332500</v>
      </c>
      <c r="E72" s="17"/>
      <c r="F72" s="17">
        <v>228555</v>
      </c>
      <c r="G72" s="17">
        <v>55195</v>
      </c>
      <c r="H72" s="17">
        <v>0</v>
      </c>
      <c r="I72" s="17">
        <v>48139.46</v>
      </c>
      <c r="J72" s="17">
        <v>48139.43</v>
      </c>
      <c r="K72" s="47">
        <f t="shared" si="2"/>
        <v>610.5400000000009</v>
      </c>
    </row>
    <row r="73" spans="1:11" ht="11.25">
      <c r="A73" s="48" t="s">
        <v>64</v>
      </c>
      <c r="B73" s="28" t="s">
        <v>18</v>
      </c>
      <c r="C73" s="29" t="s">
        <v>68</v>
      </c>
      <c r="D73" s="15">
        <v>219450</v>
      </c>
      <c r="E73" s="15">
        <v>228555</v>
      </c>
      <c r="F73" s="15"/>
      <c r="G73" s="15">
        <v>0</v>
      </c>
      <c r="H73" s="15">
        <v>257556.78</v>
      </c>
      <c r="I73" s="15">
        <v>183387.96</v>
      </c>
      <c r="J73" s="15">
        <v>81766.69</v>
      </c>
      <c r="K73" s="45">
        <f t="shared" si="2"/>
        <v>7060.260000000009</v>
      </c>
    </row>
    <row r="74" spans="1:11" ht="12" thickBot="1">
      <c r="A74" s="52" t="s">
        <v>64</v>
      </c>
      <c r="B74" s="37" t="s">
        <v>20</v>
      </c>
      <c r="C74" s="38" t="s">
        <v>78</v>
      </c>
      <c r="D74" s="17">
        <v>15200</v>
      </c>
      <c r="E74" s="17"/>
      <c r="F74" s="17"/>
      <c r="G74" s="17">
        <v>1520</v>
      </c>
      <c r="H74" s="17">
        <v>0</v>
      </c>
      <c r="I74" s="17">
        <v>0</v>
      </c>
      <c r="J74" s="17">
        <v>0</v>
      </c>
      <c r="K74" s="47">
        <f t="shared" si="2"/>
        <v>13680</v>
      </c>
    </row>
    <row r="75" spans="1:11" ht="11.25">
      <c r="A75" s="53"/>
      <c r="B75" s="54"/>
      <c r="C75" s="55" t="s">
        <v>8</v>
      </c>
      <c r="D75" s="56">
        <f aca="true" t="shared" si="3" ref="D75:I75">SUM(D5:D74)</f>
        <v>25429817</v>
      </c>
      <c r="E75" s="56">
        <f t="shared" si="3"/>
        <v>881985.34</v>
      </c>
      <c r="F75" s="56">
        <f t="shared" si="3"/>
        <v>1192985.3399999999</v>
      </c>
      <c r="G75" s="56">
        <f t="shared" si="3"/>
        <v>984317.39</v>
      </c>
      <c r="H75" s="56">
        <f t="shared" si="3"/>
        <v>2572052.39</v>
      </c>
      <c r="I75" s="56">
        <f t="shared" si="3"/>
        <v>10828286.81</v>
      </c>
      <c r="J75" s="56">
        <f>SUM(J7:J74)</f>
        <v>8450129.540000001</v>
      </c>
      <c r="K75" s="57">
        <f>SUM(K7:K74)</f>
        <v>10734160.410000002</v>
      </c>
    </row>
    <row r="76" spans="3:11" ht="12.75">
      <c r="C76" s="5"/>
      <c r="K76"/>
    </row>
    <row r="77" ht="12.75">
      <c r="K77"/>
    </row>
    <row r="78" ht="12.75">
      <c r="K78"/>
    </row>
  </sheetData>
  <sheetProtection/>
  <mergeCells count="5">
    <mergeCell ref="A6:B6"/>
    <mergeCell ref="A1:K1"/>
    <mergeCell ref="A4:K4"/>
    <mergeCell ref="C3:K3"/>
    <mergeCell ref="C2:K2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3" r:id="rId1"/>
  <rowBreaks count="1" manualBreakCount="1">
    <brk id="51" max="1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N78"/>
  <sheetViews>
    <sheetView zoomScaleSheetLayoutView="100" zoomScalePageLayoutView="0" workbookViewId="0" topLeftCell="A2">
      <pane xSplit="2" ySplit="5" topLeftCell="C61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K75" sqref="K75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1.00390625" style="4" customWidth="1"/>
    <col min="10" max="10" width="11.140625" style="4" customWidth="1"/>
    <col min="11" max="11" width="11.8515625" style="4" bestFit="1" customWidth="1"/>
    <col min="12" max="12" width="9.28125" style="4" customWidth="1"/>
    <col min="13" max="16384" width="9.140625" style="4" customWidth="1"/>
  </cols>
  <sheetData>
    <row r="1" spans="1:11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4" ht="12.75" customHeight="1">
      <c r="A2" s="63"/>
      <c r="B2" s="63"/>
      <c r="C2" s="88" t="s">
        <v>9</v>
      </c>
      <c r="D2" s="88"/>
      <c r="E2" s="88"/>
      <c r="F2" s="88"/>
      <c r="G2" s="88"/>
      <c r="H2" s="88"/>
      <c r="I2" s="88"/>
      <c r="J2" s="88"/>
      <c r="K2" s="88"/>
      <c r="L2" s="63"/>
      <c r="M2" s="63"/>
      <c r="N2" s="63"/>
    </row>
    <row r="3" spans="1:11" ht="12.75" customHeight="1">
      <c r="A3" s="63"/>
      <c r="B3" s="63"/>
      <c r="C3" s="89" t="s">
        <v>159</v>
      </c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1.25">
      <c r="A5" s="7"/>
      <c r="B5" s="7"/>
      <c r="C5" s="7"/>
      <c r="D5" s="6"/>
      <c r="E5" s="6"/>
      <c r="F5" s="6"/>
      <c r="G5" s="6"/>
      <c r="H5" s="6"/>
      <c r="I5" s="6"/>
      <c r="J5" s="6"/>
      <c r="K5" s="6"/>
    </row>
    <row r="6" spans="1:11" s="3" customFormat="1" ht="11.25" thickBot="1">
      <c r="A6" s="86" t="s">
        <v>5</v>
      </c>
      <c r="B6" s="87"/>
      <c r="C6" s="42" t="s">
        <v>0</v>
      </c>
      <c r="D6" s="8" t="s">
        <v>1</v>
      </c>
      <c r="E6" s="8" t="s">
        <v>7</v>
      </c>
      <c r="F6" s="8" t="s">
        <v>106</v>
      </c>
      <c r="G6" s="8" t="s">
        <v>103</v>
      </c>
      <c r="H6" s="64" t="s">
        <v>158</v>
      </c>
      <c r="I6" s="8" t="s">
        <v>3</v>
      </c>
      <c r="J6" s="8" t="s">
        <v>155</v>
      </c>
      <c r="K6" s="43" t="s">
        <v>4</v>
      </c>
    </row>
    <row r="7" spans="1:11" ht="11.25">
      <c r="A7" s="44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20.85</v>
      </c>
      <c r="J7" s="15">
        <v>7.1</v>
      </c>
      <c r="K7" s="45">
        <f aca="true" t="shared" si="0" ref="K7:K15">D7+E7-F7-G7-H7-I7</f>
        <v>2482.05</v>
      </c>
    </row>
    <row r="8" spans="1:11" ht="11.25">
      <c r="A8" s="46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0</v>
      </c>
      <c r="H8" s="17">
        <v>0</v>
      </c>
      <c r="I8" s="17">
        <v>84827.4</v>
      </c>
      <c r="J8" s="17">
        <v>42413.7</v>
      </c>
      <c r="K8" s="47">
        <f t="shared" si="0"/>
        <v>672.6000000000058</v>
      </c>
    </row>
    <row r="9" spans="1:11" ht="11.25">
      <c r="A9" s="48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0</v>
      </c>
      <c r="I9" s="15">
        <v>29260.16</v>
      </c>
      <c r="J9" s="15">
        <v>6385.78</v>
      </c>
      <c r="K9" s="45">
        <f t="shared" si="0"/>
        <v>8701.84</v>
      </c>
    </row>
    <row r="10" spans="1:11" ht="11.25">
      <c r="A10" s="46" t="s">
        <v>16</v>
      </c>
      <c r="B10" s="25" t="s">
        <v>19</v>
      </c>
      <c r="C10" s="26" t="s">
        <v>13</v>
      </c>
      <c r="D10" s="17">
        <v>16245</v>
      </c>
      <c r="E10" s="17">
        <v>1275.5</v>
      </c>
      <c r="F10" s="17"/>
      <c r="G10" s="17">
        <v>0</v>
      </c>
      <c r="H10" s="17">
        <v>0</v>
      </c>
      <c r="I10" s="17">
        <v>17520.5</v>
      </c>
      <c r="J10" s="17">
        <v>8607.18</v>
      </c>
      <c r="K10" s="47">
        <f t="shared" si="0"/>
        <v>0</v>
      </c>
    </row>
    <row r="11" spans="1:11" ht="11.25">
      <c r="A11" s="48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5">
        <v>0</v>
      </c>
      <c r="K11" s="45">
        <f t="shared" si="0"/>
        <v>2167.2</v>
      </c>
    </row>
    <row r="12" spans="1:11" ht="11.25">
      <c r="A12" s="46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17">
        <v>708</v>
      </c>
      <c r="K12" s="47">
        <f t="shared" si="0"/>
        <v>7842</v>
      </c>
    </row>
    <row r="13" spans="1:11" ht="11.25">
      <c r="A13" s="46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17">
        <v>0</v>
      </c>
      <c r="K13" s="47">
        <f t="shared" si="0"/>
        <v>4275</v>
      </c>
    </row>
    <row r="14" spans="1:11" ht="11.25">
      <c r="A14" s="48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5">
        <v>0</v>
      </c>
      <c r="K14" s="45">
        <f t="shared" si="0"/>
        <v>855</v>
      </c>
    </row>
    <row r="15" spans="1:11" ht="11.25">
      <c r="A15" s="49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0</v>
      </c>
      <c r="I15" s="18">
        <v>21494.8</v>
      </c>
      <c r="J15" s="18">
        <v>3156.89</v>
      </c>
      <c r="K15" s="47">
        <f t="shared" si="0"/>
        <v>36987.2</v>
      </c>
    </row>
    <row r="16" spans="1:11" ht="11.25">
      <c r="A16" s="46" t="s">
        <v>21</v>
      </c>
      <c r="B16" s="25" t="s">
        <v>19</v>
      </c>
      <c r="C16" s="14" t="s">
        <v>149</v>
      </c>
      <c r="D16" s="18">
        <v>0</v>
      </c>
      <c r="E16" s="18">
        <v>1000</v>
      </c>
      <c r="F16" s="18"/>
      <c r="G16" s="18">
        <v>0</v>
      </c>
      <c r="H16" s="18">
        <v>0</v>
      </c>
      <c r="I16" s="18">
        <v>421.35</v>
      </c>
      <c r="J16" s="18">
        <v>0</v>
      </c>
      <c r="K16" s="47">
        <f>SUM(D16+E16-F16-G16-H16-I16)</f>
        <v>578.65</v>
      </c>
    </row>
    <row r="17" spans="1:11" ht="11.25">
      <c r="A17" s="48" t="s">
        <v>21</v>
      </c>
      <c r="B17" s="28" t="s">
        <v>101</v>
      </c>
      <c r="C17" s="29" t="s">
        <v>102</v>
      </c>
      <c r="D17" s="15">
        <v>38000</v>
      </c>
      <c r="E17" s="15"/>
      <c r="F17" s="15"/>
      <c r="G17" s="15">
        <v>3800</v>
      </c>
      <c r="H17" s="15">
        <v>0</v>
      </c>
      <c r="I17" s="15">
        <v>19200</v>
      </c>
      <c r="J17" s="15">
        <v>19200</v>
      </c>
      <c r="K17" s="45">
        <f aca="true" t="shared" si="1" ref="K17:K60">D17+E17-F17-G17-H17-I17</f>
        <v>15000</v>
      </c>
    </row>
    <row r="18" spans="1:12" ht="11.25">
      <c r="A18" s="46" t="s">
        <v>21</v>
      </c>
      <c r="B18" s="25" t="s">
        <v>72</v>
      </c>
      <c r="C18" s="26" t="s">
        <v>73</v>
      </c>
      <c r="D18" s="17">
        <v>9500</v>
      </c>
      <c r="E18" s="17"/>
      <c r="F18" s="17"/>
      <c r="G18" s="17">
        <v>950</v>
      </c>
      <c r="H18" s="17">
        <v>0</v>
      </c>
      <c r="I18" s="17">
        <v>790</v>
      </c>
      <c r="J18" s="17">
        <v>0</v>
      </c>
      <c r="K18" s="47">
        <f t="shared" si="1"/>
        <v>7760</v>
      </c>
      <c r="L18" s="9"/>
    </row>
    <row r="19" spans="1:11" ht="11.25">
      <c r="A19" s="50" t="s">
        <v>79</v>
      </c>
      <c r="B19" s="25" t="s">
        <v>15</v>
      </c>
      <c r="C19" s="26" t="s">
        <v>104</v>
      </c>
      <c r="D19" s="17">
        <v>42490</v>
      </c>
      <c r="E19" s="17"/>
      <c r="F19" s="17"/>
      <c r="G19" s="17">
        <v>4249</v>
      </c>
      <c r="H19" s="17">
        <v>0</v>
      </c>
      <c r="I19" s="17">
        <v>0</v>
      </c>
      <c r="J19" s="17">
        <v>0</v>
      </c>
      <c r="K19" s="47">
        <f t="shared" si="1"/>
        <v>38241</v>
      </c>
    </row>
    <row r="20" spans="1:11" ht="11.25">
      <c r="A20" s="48" t="s">
        <v>79</v>
      </c>
      <c r="B20" s="28" t="s">
        <v>18</v>
      </c>
      <c r="C20" s="29" t="s">
        <v>105</v>
      </c>
      <c r="D20" s="15">
        <v>383000</v>
      </c>
      <c r="E20" s="15"/>
      <c r="F20" s="15"/>
      <c r="G20" s="15">
        <v>38300</v>
      </c>
      <c r="H20" s="15">
        <v>0</v>
      </c>
      <c r="I20" s="15">
        <v>62610.82</v>
      </c>
      <c r="J20" s="15">
        <v>0</v>
      </c>
      <c r="K20" s="45">
        <f t="shared" si="1"/>
        <v>282089.18</v>
      </c>
    </row>
    <row r="21" spans="1:11" ht="11.25">
      <c r="A21" s="49" t="s">
        <v>80</v>
      </c>
      <c r="B21" s="31" t="s">
        <v>15</v>
      </c>
      <c r="C21" s="14" t="s">
        <v>81</v>
      </c>
      <c r="D21" s="18">
        <v>42882</v>
      </c>
      <c r="E21" s="18"/>
      <c r="F21" s="18">
        <v>42881.99</v>
      </c>
      <c r="G21" s="18">
        <v>0</v>
      </c>
      <c r="H21" s="18">
        <v>0</v>
      </c>
      <c r="I21" s="18">
        <v>0</v>
      </c>
      <c r="J21" s="18">
        <v>0</v>
      </c>
      <c r="K21" s="47">
        <f t="shared" si="1"/>
        <v>0.010000000002037268</v>
      </c>
    </row>
    <row r="22" spans="1:11" ht="11.25">
      <c r="A22" s="48" t="s">
        <v>80</v>
      </c>
      <c r="B22" s="28" t="s">
        <v>18</v>
      </c>
      <c r="C22" s="29" t="s">
        <v>82</v>
      </c>
      <c r="D22" s="15">
        <v>171526</v>
      </c>
      <c r="E22" s="15"/>
      <c r="F22" s="15">
        <v>171526</v>
      </c>
      <c r="G22" s="15">
        <v>0</v>
      </c>
      <c r="H22" s="15">
        <v>0</v>
      </c>
      <c r="I22" s="15">
        <v>0</v>
      </c>
      <c r="J22" s="15">
        <v>0</v>
      </c>
      <c r="K22" s="45">
        <f t="shared" si="1"/>
        <v>0</v>
      </c>
    </row>
    <row r="23" spans="1:12" ht="11.25">
      <c r="A23" s="49" t="s">
        <v>80</v>
      </c>
      <c r="B23" s="31" t="s">
        <v>133</v>
      </c>
      <c r="C23" s="14" t="s">
        <v>136</v>
      </c>
      <c r="D23" s="18">
        <v>0</v>
      </c>
      <c r="E23" s="18">
        <v>42881.99</v>
      </c>
      <c r="F23" s="18"/>
      <c r="G23" s="18">
        <v>0</v>
      </c>
      <c r="H23" s="18">
        <v>0</v>
      </c>
      <c r="I23" s="18">
        <v>0</v>
      </c>
      <c r="J23" s="18">
        <v>0</v>
      </c>
      <c r="K23" s="47">
        <f t="shared" si="1"/>
        <v>42881.99</v>
      </c>
      <c r="L23" s="10"/>
    </row>
    <row r="24" spans="1:11" ht="11.25">
      <c r="A24" s="48" t="s">
        <v>80</v>
      </c>
      <c r="B24" s="28" t="s">
        <v>132</v>
      </c>
      <c r="C24" s="29" t="s">
        <v>134</v>
      </c>
      <c r="D24" s="15">
        <v>0</v>
      </c>
      <c r="E24" s="15">
        <v>171526</v>
      </c>
      <c r="F24" s="15"/>
      <c r="G24" s="15">
        <v>0</v>
      </c>
      <c r="H24" s="15">
        <v>0</v>
      </c>
      <c r="I24" s="15">
        <v>0</v>
      </c>
      <c r="J24" s="15">
        <v>0</v>
      </c>
      <c r="K24" s="45">
        <f t="shared" si="1"/>
        <v>171526</v>
      </c>
    </row>
    <row r="25" spans="1:11" ht="11.25">
      <c r="A25" s="49" t="s">
        <v>83</v>
      </c>
      <c r="B25" s="31" t="s">
        <v>15</v>
      </c>
      <c r="C25" s="14" t="s">
        <v>135</v>
      </c>
      <c r="D25" s="18">
        <v>28588</v>
      </c>
      <c r="E25" s="18"/>
      <c r="F25" s="18"/>
      <c r="G25" s="18">
        <v>28587.99</v>
      </c>
      <c r="H25" s="18">
        <v>0</v>
      </c>
      <c r="I25" s="18">
        <v>0</v>
      </c>
      <c r="J25" s="18">
        <v>0</v>
      </c>
      <c r="K25" s="47">
        <f t="shared" si="1"/>
        <v>0.00999999999839929</v>
      </c>
    </row>
    <row r="26" spans="1:11" ht="11.25">
      <c r="A26" s="48" t="s">
        <v>83</v>
      </c>
      <c r="B26" s="28" t="s">
        <v>18</v>
      </c>
      <c r="C26" s="29" t="s">
        <v>85</v>
      </c>
      <c r="D26" s="15">
        <v>114351</v>
      </c>
      <c r="E26" s="15"/>
      <c r="F26" s="15"/>
      <c r="G26" s="15">
        <v>114351</v>
      </c>
      <c r="H26" s="15">
        <v>0</v>
      </c>
      <c r="I26" s="15">
        <v>0</v>
      </c>
      <c r="J26" s="15">
        <v>0</v>
      </c>
      <c r="K26" s="45">
        <f t="shared" si="1"/>
        <v>0</v>
      </c>
    </row>
    <row r="27" spans="1:11" ht="11.25">
      <c r="A27" s="48" t="s">
        <v>107</v>
      </c>
      <c r="B27" s="28" t="s">
        <v>15</v>
      </c>
      <c r="C27" s="29" t="s">
        <v>26</v>
      </c>
      <c r="D27" s="15">
        <v>28500</v>
      </c>
      <c r="E27" s="15"/>
      <c r="F27" s="15"/>
      <c r="G27" s="15">
        <v>2850</v>
      </c>
      <c r="H27" s="15">
        <v>0</v>
      </c>
      <c r="I27" s="15">
        <v>0</v>
      </c>
      <c r="J27" s="15">
        <v>0</v>
      </c>
      <c r="K27" s="45">
        <f t="shared" si="1"/>
        <v>25650</v>
      </c>
    </row>
    <row r="28" spans="1:11" ht="11.25">
      <c r="A28" s="48" t="s">
        <v>107</v>
      </c>
      <c r="B28" s="28" t="s">
        <v>17</v>
      </c>
      <c r="C28" s="29" t="s">
        <v>27</v>
      </c>
      <c r="D28" s="15">
        <v>95000</v>
      </c>
      <c r="E28" s="15"/>
      <c r="F28" s="15">
        <v>20000</v>
      </c>
      <c r="G28" s="15">
        <v>47759.75</v>
      </c>
      <c r="H28" s="15">
        <v>0</v>
      </c>
      <c r="I28" s="15">
        <v>8920</v>
      </c>
      <c r="J28" s="15">
        <v>1860</v>
      </c>
      <c r="K28" s="45">
        <f t="shared" si="1"/>
        <v>18320.25</v>
      </c>
    </row>
    <row r="29" spans="1:11" ht="11.25">
      <c r="A29" s="46" t="s">
        <v>107</v>
      </c>
      <c r="B29" s="25" t="s">
        <v>25</v>
      </c>
      <c r="C29" s="26" t="s">
        <v>31</v>
      </c>
      <c r="D29" s="17">
        <v>380000</v>
      </c>
      <c r="E29" s="17"/>
      <c r="F29" s="17">
        <v>331000</v>
      </c>
      <c r="G29" s="17">
        <v>38000</v>
      </c>
      <c r="H29" s="17">
        <v>0</v>
      </c>
      <c r="I29" s="17">
        <v>0</v>
      </c>
      <c r="J29" s="17">
        <v>0</v>
      </c>
      <c r="K29" s="47">
        <f t="shared" si="1"/>
        <v>11000</v>
      </c>
    </row>
    <row r="30" spans="1:11" ht="11.25">
      <c r="A30" s="48" t="s">
        <v>107</v>
      </c>
      <c r="B30" s="28" t="s">
        <v>18</v>
      </c>
      <c r="C30" s="29" t="s">
        <v>28</v>
      </c>
      <c r="D30" s="15">
        <v>285000</v>
      </c>
      <c r="E30" s="15">
        <v>150000</v>
      </c>
      <c r="F30" s="15"/>
      <c r="G30" s="15">
        <v>0</v>
      </c>
      <c r="H30" s="15">
        <v>6131.75</v>
      </c>
      <c r="I30" s="15">
        <v>251668.25</v>
      </c>
      <c r="J30" s="15">
        <v>66889.5</v>
      </c>
      <c r="K30" s="45">
        <f t="shared" si="1"/>
        <v>177200</v>
      </c>
    </row>
    <row r="31" spans="1:11" ht="11.25">
      <c r="A31" s="46" t="s">
        <v>107</v>
      </c>
      <c r="B31" s="25" t="s">
        <v>19</v>
      </c>
      <c r="C31" s="26" t="s">
        <v>29</v>
      </c>
      <c r="D31" s="17">
        <v>38760</v>
      </c>
      <c r="E31" s="17"/>
      <c r="F31" s="17">
        <v>20000</v>
      </c>
      <c r="G31" s="17">
        <v>9135.75</v>
      </c>
      <c r="H31" s="17">
        <v>0</v>
      </c>
      <c r="I31" s="17">
        <v>1784</v>
      </c>
      <c r="J31" s="17">
        <v>372</v>
      </c>
      <c r="K31" s="47">
        <f t="shared" si="1"/>
        <v>7840.25</v>
      </c>
    </row>
    <row r="32" spans="1:11" ht="11.25">
      <c r="A32" s="48" t="s">
        <v>107</v>
      </c>
      <c r="B32" s="28" t="s">
        <v>20</v>
      </c>
      <c r="C32" s="29" t="s">
        <v>30</v>
      </c>
      <c r="D32" s="15">
        <v>28500</v>
      </c>
      <c r="E32" s="15"/>
      <c r="F32" s="15"/>
      <c r="G32" s="15">
        <v>2850</v>
      </c>
      <c r="H32" s="15">
        <v>0</v>
      </c>
      <c r="I32" s="15">
        <v>0</v>
      </c>
      <c r="J32" s="15">
        <v>0</v>
      </c>
      <c r="K32" s="45">
        <f t="shared" si="1"/>
        <v>25650</v>
      </c>
    </row>
    <row r="33" spans="1:11" ht="11.25">
      <c r="A33" s="48" t="s">
        <v>110</v>
      </c>
      <c r="B33" s="28" t="s">
        <v>25</v>
      </c>
      <c r="C33" s="29" t="s">
        <v>57</v>
      </c>
      <c r="D33" s="15">
        <v>9500</v>
      </c>
      <c r="E33" s="15"/>
      <c r="F33" s="15"/>
      <c r="G33" s="15">
        <v>950</v>
      </c>
      <c r="H33" s="15">
        <v>0</v>
      </c>
      <c r="I33" s="15">
        <v>0</v>
      </c>
      <c r="J33" s="15">
        <v>0</v>
      </c>
      <c r="K33" s="45">
        <f t="shared" si="1"/>
        <v>8550</v>
      </c>
    </row>
    <row r="34" spans="1:11" ht="11.25">
      <c r="A34" s="46" t="s">
        <v>110</v>
      </c>
      <c r="B34" s="25" t="s">
        <v>18</v>
      </c>
      <c r="C34" s="26" t="s">
        <v>58</v>
      </c>
      <c r="D34" s="17">
        <v>76000</v>
      </c>
      <c r="E34" s="17"/>
      <c r="F34" s="17"/>
      <c r="G34" s="17">
        <v>7600</v>
      </c>
      <c r="H34" s="17">
        <v>0</v>
      </c>
      <c r="I34" s="17">
        <v>0</v>
      </c>
      <c r="J34" s="17">
        <v>0</v>
      </c>
      <c r="K34" s="47">
        <f t="shared" si="1"/>
        <v>68400</v>
      </c>
    </row>
    <row r="35" spans="1:11" ht="11.25">
      <c r="A35" s="46" t="s">
        <v>32</v>
      </c>
      <c r="B35" s="25" t="s">
        <v>33</v>
      </c>
      <c r="C35" s="26" t="s">
        <v>37</v>
      </c>
      <c r="D35" s="17">
        <v>11330918</v>
      </c>
      <c r="E35" s="17"/>
      <c r="F35" s="17"/>
      <c r="G35" s="17">
        <v>0</v>
      </c>
      <c r="H35" s="17">
        <v>0</v>
      </c>
      <c r="I35" s="17">
        <v>5066451.08</v>
      </c>
      <c r="J35" s="17">
        <v>5066451.08</v>
      </c>
      <c r="K35" s="47">
        <f t="shared" si="1"/>
        <v>6264466.92</v>
      </c>
    </row>
    <row r="36" spans="1:11" ht="11.25">
      <c r="A36" s="48" t="s">
        <v>32</v>
      </c>
      <c r="B36" s="28" t="s">
        <v>34</v>
      </c>
      <c r="C36" s="29" t="s">
        <v>38</v>
      </c>
      <c r="D36" s="15">
        <v>4750</v>
      </c>
      <c r="E36" s="15"/>
      <c r="F36" s="15">
        <v>0</v>
      </c>
      <c r="G36" s="15">
        <v>475</v>
      </c>
      <c r="H36" s="15">
        <v>0</v>
      </c>
      <c r="I36" s="15">
        <v>0</v>
      </c>
      <c r="J36" s="15">
        <v>0</v>
      </c>
      <c r="K36" s="45">
        <f t="shared" si="1"/>
        <v>4275</v>
      </c>
    </row>
    <row r="37" spans="1:11" ht="11.25">
      <c r="A37" s="46" t="s">
        <v>32</v>
      </c>
      <c r="B37" s="25" t="s">
        <v>15</v>
      </c>
      <c r="C37" s="26" t="s">
        <v>39</v>
      </c>
      <c r="D37" s="17">
        <v>285000</v>
      </c>
      <c r="E37" s="17"/>
      <c r="F37" s="17">
        <v>0</v>
      </c>
      <c r="G37" s="17">
        <v>0</v>
      </c>
      <c r="H37" s="17">
        <v>76270.4</v>
      </c>
      <c r="I37" s="17">
        <v>131287.67</v>
      </c>
      <c r="J37" s="17">
        <v>31356.07</v>
      </c>
      <c r="K37" s="47">
        <f t="shared" si="1"/>
        <v>77441.93</v>
      </c>
    </row>
    <row r="38" spans="1:11" ht="11.25">
      <c r="A38" s="48" t="s">
        <v>32</v>
      </c>
      <c r="B38" s="28" t="s">
        <v>24</v>
      </c>
      <c r="C38" s="29" t="s">
        <v>40</v>
      </c>
      <c r="D38" s="15">
        <v>9500</v>
      </c>
      <c r="E38" s="15"/>
      <c r="F38" s="15">
        <v>0</v>
      </c>
      <c r="G38" s="15">
        <v>950</v>
      </c>
      <c r="H38" s="15">
        <v>0</v>
      </c>
      <c r="I38" s="15">
        <v>2300</v>
      </c>
      <c r="J38" s="15">
        <v>2300</v>
      </c>
      <c r="K38" s="45">
        <f t="shared" si="1"/>
        <v>6250</v>
      </c>
    </row>
    <row r="39" spans="1:11" ht="11.25">
      <c r="A39" s="46" t="s">
        <v>32</v>
      </c>
      <c r="B39" s="25" t="s">
        <v>17</v>
      </c>
      <c r="C39" s="26" t="s">
        <v>41</v>
      </c>
      <c r="D39" s="17">
        <v>950</v>
      </c>
      <c r="E39" s="17"/>
      <c r="F39" s="17">
        <v>0</v>
      </c>
      <c r="G39" s="17">
        <v>95</v>
      </c>
      <c r="H39" s="17">
        <v>0</v>
      </c>
      <c r="I39" s="17">
        <v>0</v>
      </c>
      <c r="J39" s="17">
        <v>0</v>
      </c>
      <c r="K39" s="47">
        <f t="shared" si="1"/>
        <v>855</v>
      </c>
    </row>
    <row r="40" spans="1:11" ht="11.25">
      <c r="A40" s="48" t="s">
        <v>32</v>
      </c>
      <c r="B40" s="28" t="s">
        <v>25</v>
      </c>
      <c r="C40" s="29" t="s">
        <v>42</v>
      </c>
      <c r="D40" s="15">
        <v>4749</v>
      </c>
      <c r="E40" s="15"/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45">
        <f t="shared" si="1"/>
        <v>4749</v>
      </c>
    </row>
    <row r="41" spans="1:11" ht="11.25">
      <c r="A41" s="46" t="s">
        <v>32</v>
      </c>
      <c r="B41" s="25" t="s">
        <v>18</v>
      </c>
      <c r="C41" s="26" t="s">
        <v>43</v>
      </c>
      <c r="D41" s="17">
        <v>1425000</v>
      </c>
      <c r="E41" s="17">
        <v>251000</v>
      </c>
      <c r="F41" s="17">
        <v>0</v>
      </c>
      <c r="G41" s="17">
        <v>0</v>
      </c>
      <c r="H41" s="17">
        <v>13053.24</v>
      </c>
      <c r="I41" s="17">
        <v>1409698.54</v>
      </c>
      <c r="J41" s="17">
        <v>444006.48</v>
      </c>
      <c r="K41" s="47">
        <f t="shared" si="1"/>
        <v>253248.21999999997</v>
      </c>
    </row>
    <row r="42" spans="1:11" ht="11.25">
      <c r="A42" s="48" t="s">
        <v>32</v>
      </c>
      <c r="B42" s="28" t="s">
        <v>35</v>
      </c>
      <c r="C42" s="29" t="s">
        <v>44</v>
      </c>
      <c r="D42" s="15">
        <v>1150949</v>
      </c>
      <c r="E42" s="15"/>
      <c r="F42" s="15"/>
      <c r="G42" s="15">
        <v>0</v>
      </c>
      <c r="H42" s="15">
        <v>0</v>
      </c>
      <c r="I42" s="15">
        <v>476679.6</v>
      </c>
      <c r="J42" s="15">
        <v>476679.6</v>
      </c>
      <c r="K42" s="45">
        <f t="shared" si="1"/>
        <v>674269.4</v>
      </c>
    </row>
    <row r="43" spans="1:11" ht="11.25">
      <c r="A43" s="46" t="s">
        <v>32</v>
      </c>
      <c r="B43" s="25" t="s">
        <v>19</v>
      </c>
      <c r="C43" s="26" t="s">
        <v>45</v>
      </c>
      <c r="D43" s="17">
        <v>950</v>
      </c>
      <c r="E43" s="17">
        <v>3905</v>
      </c>
      <c r="F43" s="17"/>
      <c r="G43" s="17">
        <v>0</v>
      </c>
      <c r="H43" s="17">
        <v>0</v>
      </c>
      <c r="I43" s="17">
        <v>3370.76</v>
      </c>
      <c r="J43" s="17">
        <v>1208.9</v>
      </c>
      <c r="K43" s="47">
        <f t="shared" si="1"/>
        <v>1484.2399999999998</v>
      </c>
    </row>
    <row r="44" spans="1:11" ht="11.25">
      <c r="A44" s="48" t="s">
        <v>32</v>
      </c>
      <c r="B44" s="28" t="s">
        <v>36</v>
      </c>
      <c r="C44" s="29" t="s">
        <v>46</v>
      </c>
      <c r="D44" s="15">
        <v>297127</v>
      </c>
      <c r="E44" s="15"/>
      <c r="F44" s="15"/>
      <c r="G44" s="15">
        <v>0</v>
      </c>
      <c r="H44" s="15">
        <v>0</v>
      </c>
      <c r="I44" s="15">
        <v>124693.29</v>
      </c>
      <c r="J44" s="15">
        <v>124693.29</v>
      </c>
      <c r="K44" s="45">
        <f t="shared" si="1"/>
        <v>172433.71000000002</v>
      </c>
    </row>
    <row r="45" spans="1:11" ht="11.25">
      <c r="A45" s="46" t="s">
        <v>32</v>
      </c>
      <c r="B45" s="25" t="s">
        <v>20</v>
      </c>
      <c r="C45" s="26" t="s">
        <v>47</v>
      </c>
      <c r="D45" s="17">
        <v>47500</v>
      </c>
      <c r="E45" s="17"/>
      <c r="F45" s="17">
        <v>0</v>
      </c>
      <c r="G45" s="17">
        <v>4750</v>
      </c>
      <c r="H45" s="17">
        <v>0</v>
      </c>
      <c r="I45" s="17">
        <v>1580</v>
      </c>
      <c r="J45" s="17">
        <v>0</v>
      </c>
      <c r="K45" s="47">
        <f t="shared" si="1"/>
        <v>41170</v>
      </c>
    </row>
    <row r="46" spans="1:11" ht="11.25">
      <c r="A46" s="48" t="s">
        <v>108</v>
      </c>
      <c r="B46" s="28" t="s">
        <v>15</v>
      </c>
      <c r="C46" s="29" t="s">
        <v>48</v>
      </c>
      <c r="D46" s="15">
        <v>47500</v>
      </c>
      <c r="E46" s="15">
        <v>10000</v>
      </c>
      <c r="F46" s="15"/>
      <c r="G46" s="15">
        <v>0</v>
      </c>
      <c r="H46" s="15">
        <v>3199.7</v>
      </c>
      <c r="I46" s="15">
        <v>37496.13</v>
      </c>
      <c r="J46" s="15">
        <v>22934.37</v>
      </c>
      <c r="K46" s="45">
        <f t="shared" si="1"/>
        <v>16804.170000000006</v>
      </c>
    </row>
    <row r="47" spans="1:11" ht="11.25">
      <c r="A47" s="46" t="s">
        <v>108</v>
      </c>
      <c r="B47" s="25" t="s">
        <v>18</v>
      </c>
      <c r="C47" s="26" t="s">
        <v>49</v>
      </c>
      <c r="D47" s="17">
        <v>2850</v>
      </c>
      <c r="E47" s="17"/>
      <c r="F47" s="17"/>
      <c r="G47" s="17">
        <v>285</v>
      </c>
      <c r="H47" s="17">
        <v>0</v>
      </c>
      <c r="I47" s="17">
        <v>0</v>
      </c>
      <c r="J47" s="17">
        <v>0</v>
      </c>
      <c r="K47" s="47">
        <f t="shared" si="1"/>
        <v>2565</v>
      </c>
    </row>
    <row r="48" spans="1:11" ht="11.25">
      <c r="A48" s="48" t="s">
        <v>108</v>
      </c>
      <c r="B48" s="28" t="s">
        <v>20</v>
      </c>
      <c r="C48" s="29" t="s">
        <v>50</v>
      </c>
      <c r="D48" s="15">
        <v>19000</v>
      </c>
      <c r="E48" s="15"/>
      <c r="F48" s="15"/>
      <c r="G48" s="15">
        <v>1900</v>
      </c>
      <c r="H48" s="15">
        <v>0</v>
      </c>
      <c r="I48" s="15">
        <v>15513</v>
      </c>
      <c r="J48" s="15">
        <v>15513</v>
      </c>
      <c r="K48" s="45">
        <f t="shared" si="1"/>
        <v>1587</v>
      </c>
    </row>
    <row r="49" spans="1:11" ht="11.25">
      <c r="A49" s="48" t="s">
        <v>51</v>
      </c>
      <c r="B49" s="28" t="s">
        <v>74</v>
      </c>
      <c r="C49" s="29" t="s">
        <v>69</v>
      </c>
      <c r="D49" s="15">
        <v>50000</v>
      </c>
      <c r="E49" s="15"/>
      <c r="F49" s="15"/>
      <c r="G49" s="15">
        <v>10000</v>
      </c>
      <c r="H49" s="15">
        <v>0</v>
      </c>
      <c r="I49" s="15">
        <v>0</v>
      </c>
      <c r="J49" s="15">
        <v>0</v>
      </c>
      <c r="K49" s="45">
        <f t="shared" si="1"/>
        <v>40000</v>
      </c>
    </row>
    <row r="50" spans="1:11" ht="11.25">
      <c r="A50" s="46" t="s">
        <v>51</v>
      </c>
      <c r="B50" s="25" t="s">
        <v>75</v>
      </c>
      <c r="C50" s="26" t="s">
        <v>53</v>
      </c>
      <c r="D50" s="17">
        <v>350000</v>
      </c>
      <c r="E50" s="17"/>
      <c r="F50" s="17"/>
      <c r="G50" s="17">
        <v>70000</v>
      </c>
      <c r="H50" s="17">
        <v>0</v>
      </c>
      <c r="I50" s="17">
        <v>235800</v>
      </c>
      <c r="J50" s="17">
        <v>0</v>
      </c>
      <c r="K50" s="47">
        <f t="shared" si="1"/>
        <v>44200</v>
      </c>
    </row>
    <row r="51" spans="1:11" ht="12" thickBot="1">
      <c r="A51" s="58" t="s">
        <v>51</v>
      </c>
      <c r="B51" s="59" t="s">
        <v>52</v>
      </c>
      <c r="C51" s="60" t="s">
        <v>54</v>
      </c>
      <c r="D51" s="61">
        <v>300000</v>
      </c>
      <c r="E51" s="61"/>
      <c r="F51" s="61"/>
      <c r="G51" s="61">
        <v>60000</v>
      </c>
      <c r="H51" s="61">
        <v>0</v>
      </c>
      <c r="I51" s="61">
        <v>0</v>
      </c>
      <c r="J51" s="61">
        <v>0</v>
      </c>
      <c r="K51" s="62">
        <f t="shared" si="1"/>
        <v>240000</v>
      </c>
    </row>
    <row r="52" spans="1:11" ht="11.25">
      <c r="A52" s="46" t="s">
        <v>109</v>
      </c>
      <c r="B52" s="25" t="s">
        <v>75</v>
      </c>
      <c r="C52" s="26" t="s">
        <v>55</v>
      </c>
      <c r="D52" s="17">
        <v>52353</v>
      </c>
      <c r="E52" s="17"/>
      <c r="F52" s="17"/>
      <c r="G52" s="17">
        <v>10470.6</v>
      </c>
      <c r="H52" s="17">
        <v>0</v>
      </c>
      <c r="I52" s="17">
        <v>0</v>
      </c>
      <c r="J52" s="17">
        <v>0</v>
      </c>
      <c r="K52" s="47">
        <f t="shared" si="1"/>
        <v>41882.4</v>
      </c>
    </row>
    <row r="53" spans="1:11" ht="11.25">
      <c r="A53" s="48" t="s">
        <v>109</v>
      </c>
      <c r="B53" s="28" t="s">
        <v>52</v>
      </c>
      <c r="C53" s="29" t="s">
        <v>56</v>
      </c>
      <c r="D53" s="15">
        <v>100000</v>
      </c>
      <c r="E53" s="15"/>
      <c r="F53" s="15">
        <v>51841.85</v>
      </c>
      <c r="G53" s="15">
        <v>20000</v>
      </c>
      <c r="H53" s="15">
        <v>0</v>
      </c>
      <c r="I53" s="15">
        <v>0</v>
      </c>
      <c r="J53" s="15">
        <v>0</v>
      </c>
      <c r="K53" s="45">
        <f t="shared" si="1"/>
        <v>28158.15</v>
      </c>
    </row>
    <row r="54" spans="1:11" ht="11.25">
      <c r="A54" s="48" t="s">
        <v>86</v>
      </c>
      <c r="B54" s="28" t="s">
        <v>75</v>
      </c>
      <c r="C54" s="29" t="s">
        <v>88</v>
      </c>
      <c r="D54" s="15">
        <v>50000</v>
      </c>
      <c r="E54" s="15"/>
      <c r="F54" s="15"/>
      <c r="G54" s="15">
        <v>10000</v>
      </c>
      <c r="H54" s="15">
        <v>0</v>
      </c>
      <c r="I54" s="15">
        <v>0</v>
      </c>
      <c r="J54" s="15">
        <v>0</v>
      </c>
      <c r="K54" s="45">
        <f t="shared" si="1"/>
        <v>40000</v>
      </c>
    </row>
    <row r="55" spans="1:11" ht="11.25">
      <c r="A55" s="50" t="s">
        <v>150</v>
      </c>
      <c r="B55" s="25" t="s">
        <v>52</v>
      </c>
      <c r="C55" s="26" t="s">
        <v>89</v>
      </c>
      <c r="D55" s="17">
        <v>100000</v>
      </c>
      <c r="E55" s="17"/>
      <c r="F55" s="17"/>
      <c r="G55" s="17">
        <v>20000</v>
      </c>
      <c r="H55" s="17">
        <v>0</v>
      </c>
      <c r="I55" s="17">
        <v>0</v>
      </c>
      <c r="J55" s="17">
        <v>0</v>
      </c>
      <c r="K55" s="47">
        <f t="shared" si="1"/>
        <v>80000</v>
      </c>
    </row>
    <row r="56" spans="1:11" ht="11.25">
      <c r="A56" s="48" t="s">
        <v>90</v>
      </c>
      <c r="B56" s="28" t="s">
        <v>18</v>
      </c>
      <c r="C56" s="29" t="s">
        <v>91</v>
      </c>
      <c r="D56" s="15">
        <v>943948</v>
      </c>
      <c r="E56" s="15"/>
      <c r="F56" s="15">
        <v>16180.5</v>
      </c>
      <c r="G56" s="15">
        <v>0</v>
      </c>
      <c r="H56" s="15">
        <v>0</v>
      </c>
      <c r="I56" s="15">
        <v>260108</v>
      </c>
      <c r="J56" s="15">
        <v>13172.4</v>
      </c>
      <c r="K56" s="45">
        <f t="shared" si="1"/>
        <v>667659.5</v>
      </c>
    </row>
    <row r="57" spans="1:11" ht="11.25">
      <c r="A57" s="50" t="s">
        <v>90</v>
      </c>
      <c r="B57" s="33" t="s">
        <v>19</v>
      </c>
      <c r="C57" s="26" t="s">
        <v>93</v>
      </c>
      <c r="D57" s="17">
        <v>4750</v>
      </c>
      <c r="E57" s="17"/>
      <c r="F57" s="17">
        <v>0</v>
      </c>
      <c r="G57" s="17">
        <v>475</v>
      </c>
      <c r="H57" s="17">
        <v>0</v>
      </c>
      <c r="I57" s="17">
        <v>0</v>
      </c>
      <c r="J57" s="17">
        <v>0</v>
      </c>
      <c r="K57" s="47">
        <f t="shared" si="1"/>
        <v>4275</v>
      </c>
    </row>
    <row r="58" spans="1:11" ht="11.25">
      <c r="A58" s="48" t="s">
        <v>59</v>
      </c>
      <c r="B58" s="28" t="s">
        <v>15</v>
      </c>
      <c r="C58" s="29" t="s">
        <v>60</v>
      </c>
      <c r="D58" s="15">
        <v>285000</v>
      </c>
      <c r="E58" s="15"/>
      <c r="F58" s="15">
        <v>0</v>
      </c>
      <c r="G58" s="15">
        <v>0</v>
      </c>
      <c r="H58" s="15">
        <v>132587.79</v>
      </c>
      <c r="I58" s="15">
        <v>95239.12</v>
      </c>
      <c r="J58" s="15">
        <v>57183.12</v>
      </c>
      <c r="K58" s="45">
        <f t="shared" si="1"/>
        <v>57173.09</v>
      </c>
    </row>
    <row r="59" spans="1:11" ht="11.25">
      <c r="A59" s="46" t="s">
        <v>59</v>
      </c>
      <c r="B59" s="25" t="s">
        <v>18</v>
      </c>
      <c r="C59" s="26" t="s">
        <v>61</v>
      </c>
      <c r="D59" s="17">
        <v>1425000</v>
      </c>
      <c r="E59" s="17"/>
      <c r="F59" s="17">
        <v>0</v>
      </c>
      <c r="G59" s="17">
        <v>0</v>
      </c>
      <c r="H59" s="17">
        <v>281585.5</v>
      </c>
      <c r="I59" s="17">
        <v>914439.91</v>
      </c>
      <c r="J59" s="17">
        <v>497447.59</v>
      </c>
      <c r="K59" s="47">
        <f t="shared" si="1"/>
        <v>228974.58999999997</v>
      </c>
    </row>
    <row r="60" spans="1:11" ht="11.25">
      <c r="A60" s="48" t="s">
        <v>59</v>
      </c>
      <c r="B60" s="28" t="s">
        <v>19</v>
      </c>
      <c r="C60" s="29" t="s">
        <v>62</v>
      </c>
      <c r="D60" s="15">
        <v>950</v>
      </c>
      <c r="E60" s="15"/>
      <c r="F60" s="15">
        <v>0</v>
      </c>
      <c r="G60" s="15">
        <v>95</v>
      </c>
      <c r="H60" s="15">
        <v>0</v>
      </c>
      <c r="I60" s="15">
        <v>0</v>
      </c>
      <c r="J60" s="15">
        <v>0</v>
      </c>
      <c r="K60" s="45">
        <f t="shared" si="1"/>
        <v>855</v>
      </c>
    </row>
    <row r="61" spans="1:11" ht="11.25">
      <c r="A61" s="48" t="s">
        <v>59</v>
      </c>
      <c r="B61" s="28" t="s">
        <v>141</v>
      </c>
      <c r="C61" s="29" t="s">
        <v>140</v>
      </c>
      <c r="D61" s="15">
        <v>0</v>
      </c>
      <c r="E61" s="15">
        <v>21841.85</v>
      </c>
      <c r="F61" s="15"/>
      <c r="G61" s="15">
        <v>0</v>
      </c>
      <c r="H61" s="15">
        <v>0</v>
      </c>
      <c r="I61" s="15">
        <v>21807.66</v>
      </c>
      <c r="J61" s="15">
        <v>21807.66</v>
      </c>
      <c r="K61" s="45">
        <f>SUM(D61+E61-F61-G61-H61-I61)</f>
        <v>34.18999999999869</v>
      </c>
    </row>
    <row r="62" spans="1:11" ht="11.25">
      <c r="A62" s="46" t="s">
        <v>59</v>
      </c>
      <c r="B62" s="25" t="s">
        <v>20</v>
      </c>
      <c r="C62" s="26" t="s">
        <v>63</v>
      </c>
      <c r="D62" s="17">
        <v>47500</v>
      </c>
      <c r="E62" s="17"/>
      <c r="F62" s="17">
        <v>0</v>
      </c>
      <c r="G62" s="17">
        <v>4750</v>
      </c>
      <c r="H62" s="17">
        <v>0</v>
      </c>
      <c r="I62" s="17">
        <v>0</v>
      </c>
      <c r="J62" s="17">
        <v>0</v>
      </c>
      <c r="K62" s="47">
        <f aca="true" t="shared" si="2" ref="K62:K74">D62+E62-F62-G62-H62-I62</f>
        <v>42750</v>
      </c>
    </row>
    <row r="63" spans="1:11" ht="11.25">
      <c r="A63" s="48" t="s">
        <v>94</v>
      </c>
      <c r="B63" s="28" t="s">
        <v>18</v>
      </c>
      <c r="C63" s="29" t="s">
        <v>95</v>
      </c>
      <c r="D63" s="15">
        <v>1425000</v>
      </c>
      <c r="E63" s="15"/>
      <c r="F63" s="15">
        <v>0</v>
      </c>
      <c r="G63" s="15">
        <v>0</v>
      </c>
      <c r="H63" s="15">
        <v>0.01</v>
      </c>
      <c r="I63" s="15">
        <v>1070214.02</v>
      </c>
      <c r="J63" s="15">
        <v>611053.95</v>
      </c>
      <c r="K63" s="45">
        <f t="shared" si="2"/>
        <v>354785.97</v>
      </c>
    </row>
    <row r="64" spans="1:11" ht="11.25">
      <c r="A64" s="50" t="s">
        <v>96</v>
      </c>
      <c r="B64" s="33" t="s">
        <v>75</v>
      </c>
      <c r="C64" s="26" t="s">
        <v>98</v>
      </c>
      <c r="D64" s="17">
        <v>61652</v>
      </c>
      <c r="E64" s="17"/>
      <c r="F64" s="17"/>
      <c r="G64" s="17">
        <v>12330.4</v>
      </c>
      <c r="H64" s="17">
        <v>0</v>
      </c>
      <c r="I64" s="17">
        <v>0</v>
      </c>
      <c r="J64" s="17">
        <v>0</v>
      </c>
      <c r="K64" s="47">
        <f t="shared" si="2"/>
        <v>49321.6</v>
      </c>
    </row>
    <row r="65" spans="1:11" ht="11.25">
      <c r="A65" s="51" t="s">
        <v>96</v>
      </c>
      <c r="B65" s="35" t="s">
        <v>52</v>
      </c>
      <c r="C65" s="29" t="s">
        <v>100</v>
      </c>
      <c r="D65" s="15">
        <v>700000</v>
      </c>
      <c r="E65" s="15"/>
      <c r="F65" s="15">
        <v>341000</v>
      </c>
      <c r="G65" s="15">
        <v>340000</v>
      </c>
      <c r="H65" s="15">
        <v>0</v>
      </c>
      <c r="I65" s="15">
        <v>0</v>
      </c>
      <c r="J65" s="15">
        <v>0</v>
      </c>
      <c r="K65" s="45">
        <f t="shared" si="2"/>
        <v>19000</v>
      </c>
    </row>
    <row r="66" spans="1:11" ht="11.25">
      <c r="A66" s="51" t="s">
        <v>151</v>
      </c>
      <c r="B66" s="35" t="s">
        <v>18</v>
      </c>
      <c r="C66" s="29" t="s">
        <v>114</v>
      </c>
      <c r="D66" s="15">
        <v>1850000</v>
      </c>
      <c r="E66" s="15"/>
      <c r="F66" s="15">
        <v>0</v>
      </c>
      <c r="G66" s="15">
        <v>0</v>
      </c>
      <c r="H66" s="15">
        <v>0</v>
      </c>
      <c r="I66" s="15">
        <v>1780569.19</v>
      </c>
      <c r="J66" s="15">
        <v>776388.41</v>
      </c>
      <c r="K66" s="45">
        <f t="shared" si="2"/>
        <v>69430.81000000006</v>
      </c>
    </row>
    <row r="67" spans="1:11" ht="11.25">
      <c r="A67" s="46" t="s">
        <v>111</v>
      </c>
      <c r="B67" s="25" t="s">
        <v>15</v>
      </c>
      <c r="C67" s="26" t="s">
        <v>76</v>
      </c>
      <c r="D67" s="17">
        <v>7125</v>
      </c>
      <c r="E67" s="17"/>
      <c r="F67" s="17"/>
      <c r="G67" s="17">
        <v>712.5</v>
      </c>
      <c r="H67" s="17">
        <v>0</v>
      </c>
      <c r="I67" s="17">
        <v>0</v>
      </c>
      <c r="J67" s="17">
        <v>0</v>
      </c>
      <c r="K67" s="47">
        <f t="shared" si="2"/>
        <v>6412.5</v>
      </c>
    </row>
    <row r="68" spans="1:11" ht="11.25">
      <c r="A68" s="46" t="s">
        <v>111</v>
      </c>
      <c r="B68" s="25" t="s">
        <v>25</v>
      </c>
      <c r="C68" s="26" t="s">
        <v>77</v>
      </c>
      <c r="D68" s="17">
        <v>33250</v>
      </c>
      <c r="E68" s="17"/>
      <c r="F68" s="17"/>
      <c r="G68" s="17">
        <v>3325</v>
      </c>
      <c r="H68" s="17">
        <v>0</v>
      </c>
      <c r="I68" s="17">
        <v>0</v>
      </c>
      <c r="J68" s="17">
        <v>0</v>
      </c>
      <c r="K68" s="47">
        <f t="shared" si="2"/>
        <v>29925</v>
      </c>
    </row>
    <row r="69" spans="1:11" ht="11.25">
      <c r="A69" s="48" t="s">
        <v>111</v>
      </c>
      <c r="B69" s="28" t="s">
        <v>18</v>
      </c>
      <c r="C69" s="29" t="s">
        <v>65</v>
      </c>
      <c r="D69" s="15">
        <v>320720</v>
      </c>
      <c r="E69" s="15"/>
      <c r="F69" s="15"/>
      <c r="G69" s="15">
        <v>32072</v>
      </c>
      <c r="H69" s="15">
        <v>117866.04</v>
      </c>
      <c r="I69" s="15">
        <v>14083.99</v>
      </c>
      <c r="J69" s="15">
        <v>8427.35</v>
      </c>
      <c r="K69" s="45">
        <f t="shared" si="2"/>
        <v>156697.97000000003</v>
      </c>
    </row>
    <row r="70" spans="1:11" ht="11.25">
      <c r="A70" s="46" t="s">
        <v>111</v>
      </c>
      <c r="B70" s="33" t="s">
        <v>20</v>
      </c>
      <c r="C70" s="26" t="s">
        <v>112</v>
      </c>
      <c r="D70" s="17">
        <v>37535</v>
      </c>
      <c r="E70" s="17"/>
      <c r="F70" s="17"/>
      <c r="G70" s="17">
        <v>3753.5</v>
      </c>
      <c r="H70" s="17">
        <v>0</v>
      </c>
      <c r="I70" s="17">
        <v>0</v>
      </c>
      <c r="J70" s="17">
        <v>0</v>
      </c>
      <c r="K70" s="47">
        <f t="shared" si="2"/>
        <v>33781.5</v>
      </c>
    </row>
    <row r="71" spans="1:11" ht="11.25">
      <c r="A71" s="46" t="s">
        <v>64</v>
      </c>
      <c r="B71" s="25" t="s">
        <v>15</v>
      </c>
      <c r="C71" s="26" t="s">
        <v>66</v>
      </c>
      <c r="D71" s="17">
        <v>90250</v>
      </c>
      <c r="E71" s="17"/>
      <c r="F71" s="17"/>
      <c r="G71" s="17">
        <v>9025</v>
      </c>
      <c r="H71" s="17">
        <v>0</v>
      </c>
      <c r="I71" s="17">
        <v>10721.58</v>
      </c>
      <c r="J71" s="17">
        <v>0</v>
      </c>
      <c r="K71" s="47">
        <f t="shared" si="2"/>
        <v>70503.42</v>
      </c>
    </row>
    <row r="72" spans="1:11" ht="11.25">
      <c r="A72" s="46" t="s">
        <v>64</v>
      </c>
      <c r="B72" s="25" t="s">
        <v>25</v>
      </c>
      <c r="C72" s="26" t="s">
        <v>67</v>
      </c>
      <c r="D72" s="17">
        <v>332500</v>
      </c>
      <c r="E72" s="17"/>
      <c r="F72" s="17">
        <v>228555</v>
      </c>
      <c r="G72" s="17">
        <v>55195</v>
      </c>
      <c r="H72" s="17">
        <v>0</v>
      </c>
      <c r="I72" s="17">
        <v>48139.46</v>
      </c>
      <c r="J72" s="17">
        <v>48139.43</v>
      </c>
      <c r="K72" s="47">
        <f t="shared" si="2"/>
        <v>610.5400000000009</v>
      </c>
    </row>
    <row r="73" spans="1:11" ht="11.25">
      <c r="A73" s="48" t="s">
        <v>64</v>
      </c>
      <c r="B73" s="28" t="s">
        <v>18</v>
      </c>
      <c r="C73" s="29" t="s">
        <v>68</v>
      </c>
      <c r="D73" s="15">
        <v>219450</v>
      </c>
      <c r="E73" s="15">
        <v>228555</v>
      </c>
      <c r="F73" s="15"/>
      <c r="G73" s="15">
        <v>0</v>
      </c>
      <c r="H73" s="15">
        <v>0</v>
      </c>
      <c r="I73" s="15">
        <v>440944.74</v>
      </c>
      <c r="J73" s="15">
        <v>81766.69</v>
      </c>
      <c r="K73" s="45">
        <f t="shared" si="2"/>
        <v>7060.260000000009</v>
      </c>
    </row>
    <row r="74" spans="1:11" ht="12" thickBot="1">
      <c r="A74" s="52" t="s">
        <v>64</v>
      </c>
      <c r="B74" s="37" t="s">
        <v>20</v>
      </c>
      <c r="C74" s="38" t="s">
        <v>78</v>
      </c>
      <c r="D74" s="17">
        <v>15200</v>
      </c>
      <c r="E74" s="17"/>
      <c r="F74" s="17"/>
      <c r="G74" s="17">
        <v>1520</v>
      </c>
      <c r="H74" s="17">
        <v>0</v>
      </c>
      <c r="I74" s="17">
        <v>0</v>
      </c>
      <c r="J74" s="17">
        <v>0</v>
      </c>
      <c r="K74" s="47">
        <f t="shared" si="2"/>
        <v>13680</v>
      </c>
    </row>
    <row r="75" spans="1:11" ht="11.25">
      <c r="A75" s="53"/>
      <c r="B75" s="54"/>
      <c r="C75" s="55" t="s">
        <v>8</v>
      </c>
      <c r="D75" s="56">
        <f aca="true" t="shared" si="3" ref="D75:I75">SUM(D5:D74)</f>
        <v>25429817</v>
      </c>
      <c r="E75" s="56">
        <f t="shared" si="3"/>
        <v>881985.34</v>
      </c>
      <c r="F75" s="56">
        <f t="shared" si="3"/>
        <v>1222985.3399999999</v>
      </c>
      <c r="G75" s="56">
        <f t="shared" si="3"/>
        <v>984317.39</v>
      </c>
      <c r="H75" s="56">
        <f t="shared" si="3"/>
        <v>630694.43</v>
      </c>
      <c r="I75" s="56">
        <f t="shared" si="3"/>
        <v>12660363.87</v>
      </c>
      <c r="J75" s="56">
        <f>SUM(J7:J74)</f>
        <v>8450129.540000001</v>
      </c>
      <c r="K75" s="57">
        <f>SUM(K7:K74)</f>
        <v>10813441.31</v>
      </c>
    </row>
    <row r="76" spans="3:11" ht="12.75">
      <c r="C76" s="5"/>
      <c r="K76"/>
    </row>
    <row r="77" ht="12.75">
      <c r="K77"/>
    </row>
    <row r="78" ht="12.75">
      <c r="K78"/>
    </row>
  </sheetData>
  <sheetProtection/>
  <mergeCells count="5">
    <mergeCell ref="A6:B6"/>
    <mergeCell ref="A1:K1"/>
    <mergeCell ref="A4:K4"/>
    <mergeCell ref="C3:K3"/>
    <mergeCell ref="C2:K2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3" r:id="rId1"/>
  <rowBreaks count="1" manualBreakCount="1">
    <brk id="51" max="10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N78"/>
  <sheetViews>
    <sheetView zoomScaleSheetLayoutView="100" zoomScalePageLayoutView="0" workbookViewId="0" topLeftCell="A2">
      <pane xSplit="2" ySplit="5" topLeftCell="C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J75" sqref="J75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1.00390625" style="4" customWidth="1"/>
    <col min="10" max="10" width="11.140625" style="4" customWidth="1"/>
    <col min="11" max="11" width="11.8515625" style="4" bestFit="1" customWidth="1"/>
    <col min="12" max="12" width="9.28125" style="4" customWidth="1"/>
    <col min="13" max="16384" width="9.140625" style="4" customWidth="1"/>
  </cols>
  <sheetData>
    <row r="1" spans="1:11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4" ht="12.75" customHeight="1">
      <c r="A2" s="63"/>
      <c r="B2" s="63"/>
      <c r="C2" s="88" t="s">
        <v>9</v>
      </c>
      <c r="D2" s="88"/>
      <c r="E2" s="88"/>
      <c r="F2" s="88"/>
      <c r="G2" s="88"/>
      <c r="H2" s="88"/>
      <c r="I2" s="88"/>
      <c r="J2" s="88"/>
      <c r="K2" s="88"/>
      <c r="L2" s="63"/>
      <c r="M2" s="63"/>
      <c r="N2" s="63"/>
    </row>
    <row r="3" spans="1:11" ht="12.75" customHeight="1">
      <c r="A3" s="63"/>
      <c r="B3" s="63"/>
      <c r="C3" s="89" t="s">
        <v>160</v>
      </c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1.25">
      <c r="A5" s="7"/>
      <c r="B5" s="7"/>
      <c r="C5" s="7"/>
      <c r="D5" s="6"/>
      <c r="E5" s="6"/>
      <c r="F5" s="6"/>
      <c r="G5" s="6"/>
      <c r="H5" s="6"/>
      <c r="I5" s="6"/>
      <c r="J5" s="6"/>
      <c r="K5" s="6"/>
    </row>
    <row r="6" spans="1:11" s="3" customFormat="1" ht="11.25" thickBot="1">
      <c r="A6" s="86" t="s">
        <v>5</v>
      </c>
      <c r="B6" s="87"/>
      <c r="C6" s="42" t="s">
        <v>0</v>
      </c>
      <c r="D6" s="8" t="s">
        <v>1</v>
      </c>
      <c r="E6" s="8" t="s">
        <v>7</v>
      </c>
      <c r="F6" s="8" t="s">
        <v>106</v>
      </c>
      <c r="G6" s="8" t="s">
        <v>103</v>
      </c>
      <c r="H6" s="64" t="s">
        <v>158</v>
      </c>
      <c r="I6" s="8" t="s">
        <v>3</v>
      </c>
      <c r="J6" s="8" t="s">
        <v>155</v>
      </c>
      <c r="K6" s="43" t="s">
        <v>4</v>
      </c>
    </row>
    <row r="7" spans="1:11" ht="11.25">
      <c r="A7" s="44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20.85</v>
      </c>
      <c r="J7" s="15">
        <v>7.1</v>
      </c>
      <c r="K7" s="45">
        <f aca="true" t="shared" si="0" ref="K7:K15">D7+E7-F7-G7-H7-I7</f>
        <v>2482.05</v>
      </c>
    </row>
    <row r="8" spans="1:11" ht="11.25">
      <c r="A8" s="46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0</v>
      </c>
      <c r="H8" s="17">
        <v>0</v>
      </c>
      <c r="I8" s="17">
        <v>84827.4</v>
      </c>
      <c r="J8" s="17">
        <v>42413.7</v>
      </c>
      <c r="K8" s="47">
        <f t="shared" si="0"/>
        <v>672.6000000000058</v>
      </c>
    </row>
    <row r="9" spans="1:11" ht="11.25">
      <c r="A9" s="48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0</v>
      </c>
      <c r="I9" s="15">
        <v>29260.16</v>
      </c>
      <c r="J9" s="15">
        <v>6385.78</v>
      </c>
      <c r="K9" s="45">
        <f t="shared" si="0"/>
        <v>8701.84</v>
      </c>
    </row>
    <row r="10" spans="1:11" ht="11.25">
      <c r="A10" s="46" t="s">
        <v>16</v>
      </c>
      <c r="B10" s="25" t="s">
        <v>19</v>
      </c>
      <c r="C10" s="26" t="s">
        <v>13</v>
      </c>
      <c r="D10" s="17">
        <v>16245</v>
      </c>
      <c r="E10" s="17">
        <v>1275.5</v>
      </c>
      <c r="F10" s="17"/>
      <c r="G10" s="17">
        <v>0</v>
      </c>
      <c r="H10" s="17">
        <v>0</v>
      </c>
      <c r="I10" s="17">
        <v>17520.5</v>
      </c>
      <c r="J10" s="17">
        <v>8607.18</v>
      </c>
      <c r="K10" s="47">
        <f t="shared" si="0"/>
        <v>0</v>
      </c>
    </row>
    <row r="11" spans="1:11" ht="11.25">
      <c r="A11" s="48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5">
        <v>0</v>
      </c>
      <c r="K11" s="45">
        <f t="shared" si="0"/>
        <v>2167.2</v>
      </c>
    </row>
    <row r="12" spans="1:11" ht="11.25">
      <c r="A12" s="46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708</v>
      </c>
      <c r="J12" s="17">
        <v>708</v>
      </c>
      <c r="K12" s="47">
        <f t="shared" si="0"/>
        <v>7842</v>
      </c>
    </row>
    <row r="13" spans="1:11" ht="11.25">
      <c r="A13" s="46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17">
        <v>0</v>
      </c>
      <c r="K13" s="47">
        <f t="shared" si="0"/>
        <v>4275</v>
      </c>
    </row>
    <row r="14" spans="1:11" ht="11.25">
      <c r="A14" s="48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5">
        <v>0</v>
      </c>
      <c r="K14" s="45">
        <f t="shared" si="0"/>
        <v>855</v>
      </c>
    </row>
    <row r="15" spans="1:11" ht="11.25">
      <c r="A15" s="49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0</v>
      </c>
      <c r="I15" s="18">
        <v>21494.8</v>
      </c>
      <c r="J15" s="18">
        <v>3156.89</v>
      </c>
      <c r="K15" s="47">
        <f t="shared" si="0"/>
        <v>36987.2</v>
      </c>
    </row>
    <row r="16" spans="1:11" ht="11.25">
      <c r="A16" s="46" t="s">
        <v>21</v>
      </c>
      <c r="B16" s="25" t="s">
        <v>19</v>
      </c>
      <c r="C16" s="14" t="s">
        <v>149</v>
      </c>
      <c r="D16" s="18">
        <v>0</v>
      </c>
      <c r="E16" s="18">
        <v>1000</v>
      </c>
      <c r="F16" s="18"/>
      <c r="G16" s="18">
        <v>0</v>
      </c>
      <c r="H16" s="18">
        <v>0</v>
      </c>
      <c r="I16" s="18">
        <v>421.35</v>
      </c>
      <c r="J16" s="18">
        <v>0</v>
      </c>
      <c r="K16" s="47">
        <f>SUM(D16+E16-F16-G16-H16-I16)</f>
        <v>578.65</v>
      </c>
    </row>
    <row r="17" spans="1:11" ht="11.25">
      <c r="A17" s="48" t="s">
        <v>21</v>
      </c>
      <c r="B17" s="28" t="s">
        <v>101</v>
      </c>
      <c r="C17" s="29" t="s">
        <v>102</v>
      </c>
      <c r="D17" s="15">
        <v>38000</v>
      </c>
      <c r="E17" s="15"/>
      <c r="F17" s="15"/>
      <c r="G17" s="15">
        <v>3800</v>
      </c>
      <c r="H17" s="15">
        <v>0</v>
      </c>
      <c r="I17" s="15">
        <v>19200</v>
      </c>
      <c r="J17" s="15">
        <v>19200</v>
      </c>
      <c r="K17" s="45">
        <f aca="true" t="shared" si="1" ref="K17:K60">D17+E17-F17-G17-H17-I17</f>
        <v>15000</v>
      </c>
    </row>
    <row r="18" spans="1:12" ht="11.25">
      <c r="A18" s="46" t="s">
        <v>21</v>
      </c>
      <c r="B18" s="25" t="s">
        <v>72</v>
      </c>
      <c r="C18" s="26" t="s">
        <v>73</v>
      </c>
      <c r="D18" s="17">
        <v>9500</v>
      </c>
      <c r="E18" s="17"/>
      <c r="F18" s="17"/>
      <c r="G18" s="17">
        <v>950</v>
      </c>
      <c r="H18" s="17">
        <v>0</v>
      </c>
      <c r="I18" s="17">
        <v>790</v>
      </c>
      <c r="J18" s="17">
        <v>0</v>
      </c>
      <c r="K18" s="47">
        <f t="shared" si="1"/>
        <v>7760</v>
      </c>
      <c r="L18" s="9"/>
    </row>
    <row r="19" spans="1:11" ht="11.25">
      <c r="A19" s="50" t="s">
        <v>79</v>
      </c>
      <c r="B19" s="25" t="s">
        <v>15</v>
      </c>
      <c r="C19" s="26" t="s">
        <v>104</v>
      </c>
      <c r="D19" s="17">
        <v>42490</v>
      </c>
      <c r="E19" s="17"/>
      <c r="F19" s="17"/>
      <c r="G19" s="17">
        <v>4249</v>
      </c>
      <c r="H19" s="17">
        <v>0</v>
      </c>
      <c r="I19" s="17">
        <v>0</v>
      </c>
      <c r="J19" s="17">
        <v>0</v>
      </c>
      <c r="K19" s="47">
        <f t="shared" si="1"/>
        <v>38241</v>
      </c>
    </row>
    <row r="20" spans="1:11" ht="11.25">
      <c r="A20" s="48" t="s">
        <v>79</v>
      </c>
      <c r="B20" s="28" t="s">
        <v>18</v>
      </c>
      <c r="C20" s="29" t="s">
        <v>105</v>
      </c>
      <c r="D20" s="15">
        <v>383000</v>
      </c>
      <c r="E20" s="15"/>
      <c r="F20" s="15"/>
      <c r="G20" s="15">
        <v>38300</v>
      </c>
      <c r="H20" s="15">
        <v>0</v>
      </c>
      <c r="I20" s="15">
        <v>62610.82</v>
      </c>
      <c r="J20" s="15">
        <v>0</v>
      </c>
      <c r="K20" s="45">
        <f t="shared" si="1"/>
        <v>282089.18</v>
      </c>
    </row>
    <row r="21" spans="1:11" ht="11.25">
      <c r="A21" s="49" t="s">
        <v>80</v>
      </c>
      <c r="B21" s="31" t="s">
        <v>15</v>
      </c>
      <c r="C21" s="14" t="s">
        <v>81</v>
      </c>
      <c r="D21" s="18">
        <v>42882</v>
      </c>
      <c r="E21" s="18"/>
      <c r="F21" s="18">
        <v>42881.99</v>
      </c>
      <c r="G21" s="18">
        <v>0</v>
      </c>
      <c r="H21" s="18">
        <v>0</v>
      </c>
      <c r="I21" s="18">
        <v>0</v>
      </c>
      <c r="J21" s="18">
        <v>0</v>
      </c>
      <c r="K21" s="47">
        <f t="shared" si="1"/>
        <v>0.010000000002037268</v>
      </c>
    </row>
    <row r="22" spans="1:11" ht="11.25">
      <c r="A22" s="48" t="s">
        <v>80</v>
      </c>
      <c r="B22" s="28" t="s">
        <v>18</v>
      </c>
      <c r="C22" s="29" t="s">
        <v>82</v>
      </c>
      <c r="D22" s="15">
        <v>171526</v>
      </c>
      <c r="E22" s="15"/>
      <c r="F22" s="15">
        <v>171526</v>
      </c>
      <c r="G22" s="15">
        <v>0</v>
      </c>
      <c r="H22" s="15">
        <v>0</v>
      </c>
      <c r="I22" s="15">
        <v>0</v>
      </c>
      <c r="J22" s="15">
        <v>0</v>
      </c>
      <c r="K22" s="45">
        <f t="shared" si="1"/>
        <v>0</v>
      </c>
    </row>
    <row r="23" spans="1:12" ht="11.25">
      <c r="A23" s="49" t="s">
        <v>80</v>
      </c>
      <c r="B23" s="31" t="s">
        <v>133</v>
      </c>
      <c r="C23" s="14" t="s">
        <v>136</v>
      </c>
      <c r="D23" s="18">
        <v>0</v>
      </c>
      <c r="E23" s="18">
        <v>42881.99</v>
      </c>
      <c r="F23" s="18"/>
      <c r="G23" s="18">
        <v>0</v>
      </c>
      <c r="H23" s="18">
        <v>0</v>
      </c>
      <c r="I23" s="18">
        <v>0</v>
      </c>
      <c r="J23" s="18">
        <v>0</v>
      </c>
      <c r="K23" s="47">
        <f t="shared" si="1"/>
        <v>42881.99</v>
      </c>
      <c r="L23" s="10"/>
    </row>
    <row r="24" spans="1:11" ht="11.25">
      <c r="A24" s="48" t="s">
        <v>80</v>
      </c>
      <c r="B24" s="28" t="s">
        <v>132</v>
      </c>
      <c r="C24" s="29" t="s">
        <v>134</v>
      </c>
      <c r="D24" s="15">
        <v>0</v>
      </c>
      <c r="E24" s="15">
        <v>171526</v>
      </c>
      <c r="F24" s="15"/>
      <c r="G24" s="15">
        <v>0</v>
      </c>
      <c r="H24" s="15">
        <v>0</v>
      </c>
      <c r="I24" s="15">
        <v>0</v>
      </c>
      <c r="J24" s="15">
        <v>0</v>
      </c>
      <c r="K24" s="45">
        <f t="shared" si="1"/>
        <v>171526</v>
      </c>
    </row>
    <row r="25" spans="1:11" ht="11.25">
      <c r="A25" s="49" t="s">
        <v>83</v>
      </c>
      <c r="B25" s="31" t="s">
        <v>15</v>
      </c>
      <c r="C25" s="14" t="s">
        <v>135</v>
      </c>
      <c r="D25" s="18">
        <v>28588</v>
      </c>
      <c r="E25" s="18"/>
      <c r="F25" s="18"/>
      <c r="G25" s="18">
        <v>28587.99</v>
      </c>
      <c r="H25" s="18">
        <v>0</v>
      </c>
      <c r="I25" s="18">
        <v>0</v>
      </c>
      <c r="J25" s="18">
        <v>0</v>
      </c>
      <c r="K25" s="47">
        <f t="shared" si="1"/>
        <v>0.00999999999839929</v>
      </c>
    </row>
    <row r="26" spans="1:11" ht="11.25">
      <c r="A26" s="48" t="s">
        <v>83</v>
      </c>
      <c r="B26" s="28" t="s">
        <v>18</v>
      </c>
      <c r="C26" s="29" t="s">
        <v>85</v>
      </c>
      <c r="D26" s="15">
        <v>114351</v>
      </c>
      <c r="E26" s="15"/>
      <c r="F26" s="15"/>
      <c r="G26" s="15">
        <v>114351</v>
      </c>
      <c r="H26" s="15">
        <v>0</v>
      </c>
      <c r="I26" s="15">
        <v>0</v>
      </c>
      <c r="J26" s="15">
        <v>0</v>
      </c>
      <c r="K26" s="45">
        <f t="shared" si="1"/>
        <v>0</v>
      </c>
    </row>
    <row r="27" spans="1:11" ht="11.25">
      <c r="A27" s="48" t="s">
        <v>107</v>
      </c>
      <c r="B27" s="28" t="s">
        <v>15</v>
      </c>
      <c r="C27" s="29" t="s">
        <v>26</v>
      </c>
      <c r="D27" s="15">
        <v>28500</v>
      </c>
      <c r="E27" s="15"/>
      <c r="F27" s="15"/>
      <c r="G27" s="15">
        <v>2850</v>
      </c>
      <c r="H27" s="15">
        <v>0</v>
      </c>
      <c r="I27" s="15">
        <v>0</v>
      </c>
      <c r="J27" s="15">
        <v>0</v>
      </c>
      <c r="K27" s="45">
        <f t="shared" si="1"/>
        <v>25650</v>
      </c>
    </row>
    <row r="28" spans="1:11" ht="11.25">
      <c r="A28" s="48" t="s">
        <v>107</v>
      </c>
      <c r="B28" s="28" t="s">
        <v>17</v>
      </c>
      <c r="C28" s="29" t="s">
        <v>27</v>
      </c>
      <c r="D28" s="15">
        <v>95000</v>
      </c>
      <c r="E28" s="15"/>
      <c r="F28" s="15">
        <v>20000</v>
      </c>
      <c r="G28" s="15">
        <v>47759.75</v>
      </c>
      <c r="H28" s="15">
        <v>0</v>
      </c>
      <c r="I28" s="15">
        <v>8920</v>
      </c>
      <c r="J28" s="15">
        <v>1860</v>
      </c>
      <c r="K28" s="45">
        <f t="shared" si="1"/>
        <v>18320.25</v>
      </c>
    </row>
    <row r="29" spans="1:11" ht="11.25">
      <c r="A29" s="46" t="s">
        <v>107</v>
      </c>
      <c r="B29" s="25" t="s">
        <v>25</v>
      </c>
      <c r="C29" s="26" t="s">
        <v>31</v>
      </c>
      <c r="D29" s="17">
        <v>380000</v>
      </c>
      <c r="E29" s="17"/>
      <c r="F29" s="17">
        <v>331000</v>
      </c>
      <c r="G29" s="17">
        <v>38000</v>
      </c>
      <c r="H29" s="17">
        <v>0</v>
      </c>
      <c r="I29" s="17">
        <v>0</v>
      </c>
      <c r="J29" s="17">
        <v>0</v>
      </c>
      <c r="K29" s="47">
        <f t="shared" si="1"/>
        <v>11000</v>
      </c>
    </row>
    <row r="30" spans="1:11" ht="11.25">
      <c r="A30" s="48" t="s">
        <v>107</v>
      </c>
      <c r="B30" s="28" t="s">
        <v>18</v>
      </c>
      <c r="C30" s="29" t="s">
        <v>28</v>
      </c>
      <c r="D30" s="15">
        <v>285000</v>
      </c>
      <c r="E30" s="15">
        <v>150000</v>
      </c>
      <c r="F30" s="15"/>
      <c r="G30" s="15">
        <v>0</v>
      </c>
      <c r="H30" s="15">
        <v>6131.75</v>
      </c>
      <c r="I30" s="15">
        <v>251668.25</v>
      </c>
      <c r="J30" s="15">
        <v>70384.75</v>
      </c>
      <c r="K30" s="45">
        <f t="shared" si="1"/>
        <v>177200</v>
      </c>
    </row>
    <row r="31" spans="1:11" ht="11.25">
      <c r="A31" s="46" t="s">
        <v>107</v>
      </c>
      <c r="B31" s="25" t="s">
        <v>19</v>
      </c>
      <c r="C31" s="26" t="s">
        <v>29</v>
      </c>
      <c r="D31" s="17">
        <v>38760</v>
      </c>
      <c r="E31" s="17"/>
      <c r="F31" s="17">
        <v>20000</v>
      </c>
      <c r="G31" s="17">
        <v>9135.75</v>
      </c>
      <c r="H31" s="17">
        <v>0</v>
      </c>
      <c r="I31" s="17">
        <v>1784</v>
      </c>
      <c r="J31" s="17">
        <v>372</v>
      </c>
      <c r="K31" s="47">
        <f t="shared" si="1"/>
        <v>7840.25</v>
      </c>
    </row>
    <row r="32" spans="1:11" ht="11.25">
      <c r="A32" s="48" t="s">
        <v>107</v>
      </c>
      <c r="B32" s="28" t="s">
        <v>20</v>
      </c>
      <c r="C32" s="29" t="s">
        <v>30</v>
      </c>
      <c r="D32" s="15">
        <v>28500</v>
      </c>
      <c r="E32" s="15"/>
      <c r="F32" s="15"/>
      <c r="G32" s="15">
        <v>2850</v>
      </c>
      <c r="H32" s="15">
        <v>0</v>
      </c>
      <c r="I32" s="15">
        <v>0</v>
      </c>
      <c r="J32" s="15">
        <v>0</v>
      </c>
      <c r="K32" s="45">
        <f t="shared" si="1"/>
        <v>25650</v>
      </c>
    </row>
    <row r="33" spans="1:11" ht="11.25">
      <c r="A33" s="48" t="s">
        <v>110</v>
      </c>
      <c r="B33" s="28" t="s">
        <v>25</v>
      </c>
      <c r="C33" s="29" t="s">
        <v>57</v>
      </c>
      <c r="D33" s="15">
        <v>9500</v>
      </c>
      <c r="E33" s="15"/>
      <c r="F33" s="15"/>
      <c r="G33" s="15">
        <v>950</v>
      </c>
      <c r="H33" s="15">
        <v>0</v>
      </c>
      <c r="I33" s="15">
        <v>0</v>
      </c>
      <c r="J33" s="15">
        <v>0</v>
      </c>
      <c r="K33" s="45">
        <f t="shared" si="1"/>
        <v>8550</v>
      </c>
    </row>
    <row r="34" spans="1:11" ht="11.25">
      <c r="A34" s="46" t="s">
        <v>110</v>
      </c>
      <c r="B34" s="25" t="s">
        <v>18</v>
      </c>
      <c r="C34" s="26" t="s">
        <v>58</v>
      </c>
      <c r="D34" s="17">
        <v>76000</v>
      </c>
      <c r="E34" s="17"/>
      <c r="F34" s="17"/>
      <c r="G34" s="17">
        <v>7600</v>
      </c>
      <c r="H34" s="17">
        <v>0</v>
      </c>
      <c r="I34" s="17">
        <v>0</v>
      </c>
      <c r="J34" s="17">
        <v>0</v>
      </c>
      <c r="K34" s="47">
        <f t="shared" si="1"/>
        <v>68400</v>
      </c>
    </row>
    <row r="35" spans="1:11" ht="11.25">
      <c r="A35" s="46" t="s">
        <v>32</v>
      </c>
      <c r="B35" s="25" t="s">
        <v>33</v>
      </c>
      <c r="C35" s="26" t="s">
        <v>37</v>
      </c>
      <c r="D35" s="17">
        <v>11330918</v>
      </c>
      <c r="E35" s="17"/>
      <c r="F35" s="17"/>
      <c r="G35" s="17">
        <v>0</v>
      </c>
      <c r="H35" s="17">
        <v>0</v>
      </c>
      <c r="I35" s="17">
        <v>5066451.08</v>
      </c>
      <c r="J35" s="17">
        <v>5066451.08</v>
      </c>
      <c r="K35" s="47">
        <f t="shared" si="1"/>
        <v>6264466.92</v>
      </c>
    </row>
    <row r="36" spans="1:11" ht="11.25">
      <c r="A36" s="48" t="s">
        <v>32</v>
      </c>
      <c r="B36" s="28" t="s">
        <v>34</v>
      </c>
      <c r="C36" s="29" t="s">
        <v>38</v>
      </c>
      <c r="D36" s="15">
        <v>4750</v>
      </c>
      <c r="E36" s="15"/>
      <c r="F36" s="15">
        <v>0</v>
      </c>
      <c r="G36" s="15">
        <v>475</v>
      </c>
      <c r="H36" s="15">
        <v>0</v>
      </c>
      <c r="I36" s="15">
        <v>0</v>
      </c>
      <c r="J36" s="15">
        <v>0</v>
      </c>
      <c r="K36" s="45">
        <f t="shared" si="1"/>
        <v>4275</v>
      </c>
    </row>
    <row r="37" spans="1:11" ht="11.25">
      <c r="A37" s="46" t="s">
        <v>32</v>
      </c>
      <c r="B37" s="25" t="s">
        <v>15</v>
      </c>
      <c r="C37" s="26" t="s">
        <v>39</v>
      </c>
      <c r="D37" s="17">
        <v>285000</v>
      </c>
      <c r="E37" s="17"/>
      <c r="F37" s="17">
        <v>0</v>
      </c>
      <c r="G37" s="17">
        <v>0</v>
      </c>
      <c r="H37" s="17">
        <v>1197.7</v>
      </c>
      <c r="I37" s="17">
        <v>207558.07</v>
      </c>
      <c r="J37" s="17">
        <v>31356.07</v>
      </c>
      <c r="K37" s="47">
        <f t="shared" si="1"/>
        <v>76244.22999999998</v>
      </c>
    </row>
    <row r="38" spans="1:11" ht="11.25">
      <c r="A38" s="48" t="s">
        <v>32</v>
      </c>
      <c r="B38" s="28" t="s">
        <v>24</v>
      </c>
      <c r="C38" s="29" t="s">
        <v>40</v>
      </c>
      <c r="D38" s="15">
        <v>9500</v>
      </c>
      <c r="E38" s="15"/>
      <c r="F38" s="15">
        <v>0</v>
      </c>
      <c r="G38" s="15">
        <v>950</v>
      </c>
      <c r="H38" s="15">
        <v>0</v>
      </c>
      <c r="I38" s="15">
        <v>2300</v>
      </c>
      <c r="J38" s="15">
        <v>2300</v>
      </c>
      <c r="K38" s="45">
        <f t="shared" si="1"/>
        <v>6250</v>
      </c>
    </row>
    <row r="39" spans="1:11" ht="11.25">
      <c r="A39" s="46" t="s">
        <v>32</v>
      </c>
      <c r="B39" s="25" t="s">
        <v>17</v>
      </c>
      <c r="C39" s="26" t="s">
        <v>41</v>
      </c>
      <c r="D39" s="17">
        <v>950</v>
      </c>
      <c r="E39" s="17"/>
      <c r="F39" s="17">
        <v>0</v>
      </c>
      <c r="G39" s="17">
        <v>95</v>
      </c>
      <c r="H39" s="17">
        <v>0</v>
      </c>
      <c r="I39" s="17">
        <v>0</v>
      </c>
      <c r="J39" s="17">
        <v>0</v>
      </c>
      <c r="K39" s="47">
        <f t="shared" si="1"/>
        <v>855</v>
      </c>
    </row>
    <row r="40" spans="1:11" ht="11.25">
      <c r="A40" s="48" t="s">
        <v>32</v>
      </c>
      <c r="B40" s="28" t="s">
        <v>25</v>
      </c>
      <c r="C40" s="29" t="s">
        <v>42</v>
      </c>
      <c r="D40" s="15">
        <v>4749</v>
      </c>
      <c r="E40" s="15"/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45">
        <f t="shared" si="1"/>
        <v>4749</v>
      </c>
    </row>
    <row r="41" spans="1:11" ht="11.25">
      <c r="A41" s="46" t="s">
        <v>32</v>
      </c>
      <c r="B41" s="25" t="s">
        <v>18</v>
      </c>
      <c r="C41" s="26" t="s">
        <v>43</v>
      </c>
      <c r="D41" s="17">
        <v>1425000</v>
      </c>
      <c r="E41" s="17">
        <v>251000</v>
      </c>
      <c r="F41" s="17">
        <v>0</v>
      </c>
      <c r="G41" s="17">
        <v>0</v>
      </c>
      <c r="H41" s="17">
        <v>60553.24</v>
      </c>
      <c r="I41" s="17">
        <v>1413698.54</v>
      </c>
      <c r="J41" s="17">
        <v>476708.44</v>
      </c>
      <c r="K41" s="47">
        <f t="shared" si="1"/>
        <v>201748.21999999997</v>
      </c>
    </row>
    <row r="42" spans="1:11" ht="11.25">
      <c r="A42" s="48" t="s">
        <v>32</v>
      </c>
      <c r="B42" s="28" t="s">
        <v>35</v>
      </c>
      <c r="C42" s="29" t="s">
        <v>44</v>
      </c>
      <c r="D42" s="15">
        <v>1150949</v>
      </c>
      <c r="E42" s="15"/>
      <c r="F42" s="15"/>
      <c r="G42" s="15">
        <v>0</v>
      </c>
      <c r="H42" s="15">
        <v>0</v>
      </c>
      <c r="I42" s="15">
        <v>476679.6</v>
      </c>
      <c r="J42" s="15">
        <v>476679.6</v>
      </c>
      <c r="K42" s="45">
        <f t="shared" si="1"/>
        <v>674269.4</v>
      </c>
    </row>
    <row r="43" spans="1:11" ht="11.25">
      <c r="A43" s="46" t="s">
        <v>32</v>
      </c>
      <c r="B43" s="25" t="s">
        <v>19</v>
      </c>
      <c r="C43" s="26" t="s">
        <v>45</v>
      </c>
      <c r="D43" s="17">
        <v>950</v>
      </c>
      <c r="E43" s="17">
        <v>3905</v>
      </c>
      <c r="F43" s="17"/>
      <c r="G43" s="17">
        <v>0</v>
      </c>
      <c r="H43" s="17">
        <v>0</v>
      </c>
      <c r="I43" s="17">
        <v>3370.76</v>
      </c>
      <c r="J43" s="17">
        <v>1208.9</v>
      </c>
      <c r="K43" s="47">
        <f t="shared" si="1"/>
        <v>1484.2399999999998</v>
      </c>
    </row>
    <row r="44" spans="1:11" ht="11.25">
      <c r="A44" s="48" t="s">
        <v>32</v>
      </c>
      <c r="B44" s="28" t="s">
        <v>36</v>
      </c>
      <c r="C44" s="29" t="s">
        <v>46</v>
      </c>
      <c r="D44" s="15">
        <v>297127</v>
      </c>
      <c r="E44" s="15"/>
      <c r="F44" s="15"/>
      <c r="G44" s="15">
        <v>0</v>
      </c>
      <c r="H44" s="15">
        <v>0</v>
      </c>
      <c r="I44" s="15">
        <v>124693.29</v>
      </c>
      <c r="J44" s="15">
        <v>124693.29</v>
      </c>
      <c r="K44" s="45">
        <f t="shared" si="1"/>
        <v>172433.71000000002</v>
      </c>
    </row>
    <row r="45" spans="1:11" ht="11.25">
      <c r="A45" s="46" t="s">
        <v>32</v>
      </c>
      <c r="B45" s="25" t="s">
        <v>20</v>
      </c>
      <c r="C45" s="26" t="s">
        <v>47</v>
      </c>
      <c r="D45" s="17">
        <v>47500</v>
      </c>
      <c r="E45" s="17"/>
      <c r="F45" s="17">
        <v>0</v>
      </c>
      <c r="G45" s="17">
        <v>4750</v>
      </c>
      <c r="H45" s="17">
        <v>0</v>
      </c>
      <c r="I45" s="17">
        <v>1580</v>
      </c>
      <c r="J45" s="17">
        <v>0</v>
      </c>
      <c r="K45" s="47">
        <f t="shared" si="1"/>
        <v>41170</v>
      </c>
    </row>
    <row r="46" spans="1:11" ht="11.25">
      <c r="A46" s="48" t="s">
        <v>108</v>
      </c>
      <c r="B46" s="28" t="s">
        <v>15</v>
      </c>
      <c r="C46" s="29" t="s">
        <v>48</v>
      </c>
      <c r="D46" s="15">
        <v>47500</v>
      </c>
      <c r="E46" s="15">
        <v>10000</v>
      </c>
      <c r="F46" s="15">
        <v>0</v>
      </c>
      <c r="G46" s="15">
        <v>0</v>
      </c>
      <c r="H46" s="15">
        <v>0</v>
      </c>
      <c r="I46" s="15">
        <v>40695.83</v>
      </c>
      <c r="J46" s="15">
        <v>28876.13</v>
      </c>
      <c r="K46" s="45">
        <f t="shared" si="1"/>
        <v>16804.17</v>
      </c>
    </row>
    <row r="47" spans="1:11" ht="11.25">
      <c r="A47" s="46" t="s">
        <v>108</v>
      </c>
      <c r="B47" s="25" t="s">
        <v>18</v>
      </c>
      <c r="C47" s="26" t="s">
        <v>49</v>
      </c>
      <c r="D47" s="17">
        <v>2850</v>
      </c>
      <c r="E47" s="17"/>
      <c r="F47" s="17"/>
      <c r="G47" s="17">
        <v>285</v>
      </c>
      <c r="H47" s="17">
        <v>0</v>
      </c>
      <c r="I47" s="17">
        <v>0</v>
      </c>
      <c r="J47" s="17">
        <v>0</v>
      </c>
      <c r="K47" s="47">
        <f t="shared" si="1"/>
        <v>2565</v>
      </c>
    </row>
    <row r="48" spans="1:11" ht="11.25">
      <c r="A48" s="48" t="s">
        <v>108</v>
      </c>
      <c r="B48" s="28" t="s">
        <v>20</v>
      </c>
      <c r="C48" s="29" t="s">
        <v>50</v>
      </c>
      <c r="D48" s="15">
        <v>19000</v>
      </c>
      <c r="E48" s="15"/>
      <c r="F48" s="15"/>
      <c r="G48" s="15">
        <v>1900</v>
      </c>
      <c r="H48" s="15">
        <v>0</v>
      </c>
      <c r="I48" s="15">
        <v>15513</v>
      </c>
      <c r="J48" s="15">
        <v>15513</v>
      </c>
      <c r="K48" s="45">
        <f t="shared" si="1"/>
        <v>1587</v>
      </c>
    </row>
    <row r="49" spans="1:11" ht="11.25">
      <c r="A49" s="48" t="s">
        <v>51</v>
      </c>
      <c r="B49" s="28" t="s">
        <v>74</v>
      </c>
      <c r="C49" s="29" t="s">
        <v>69</v>
      </c>
      <c r="D49" s="15">
        <v>50000</v>
      </c>
      <c r="E49" s="15"/>
      <c r="F49" s="15"/>
      <c r="G49" s="15">
        <v>10000</v>
      </c>
      <c r="H49" s="15">
        <v>0</v>
      </c>
      <c r="I49" s="15">
        <v>0</v>
      </c>
      <c r="J49" s="15">
        <v>0</v>
      </c>
      <c r="K49" s="45">
        <f t="shared" si="1"/>
        <v>40000</v>
      </c>
    </row>
    <row r="50" spans="1:11" ht="11.25">
      <c r="A50" s="46" t="s">
        <v>51</v>
      </c>
      <c r="B50" s="25" t="s">
        <v>75</v>
      </c>
      <c r="C50" s="26" t="s">
        <v>53</v>
      </c>
      <c r="D50" s="17">
        <v>350000</v>
      </c>
      <c r="E50" s="17"/>
      <c r="F50" s="17"/>
      <c r="G50" s="17">
        <v>70000</v>
      </c>
      <c r="H50" s="17">
        <v>0</v>
      </c>
      <c r="I50" s="17">
        <v>235800</v>
      </c>
      <c r="J50" s="17">
        <v>0</v>
      </c>
      <c r="K50" s="47">
        <f t="shared" si="1"/>
        <v>44200</v>
      </c>
    </row>
    <row r="51" spans="1:11" ht="12" thickBot="1">
      <c r="A51" s="58" t="s">
        <v>51</v>
      </c>
      <c r="B51" s="59" t="s">
        <v>52</v>
      </c>
      <c r="C51" s="60" t="s">
        <v>54</v>
      </c>
      <c r="D51" s="61">
        <v>300000</v>
      </c>
      <c r="E51" s="61"/>
      <c r="F51" s="61"/>
      <c r="G51" s="61">
        <v>60000</v>
      </c>
      <c r="H51" s="61">
        <v>0</v>
      </c>
      <c r="I51" s="61">
        <v>0</v>
      </c>
      <c r="J51" s="61">
        <v>0</v>
      </c>
      <c r="K51" s="62">
        <f t="shared" si="1"/>
        <v>240000</v>
      </c>
    </row>
    <row r="52" spans="1:11" ht="11.25">
      <c r="A52" s="46" t="s">
        <v>109</v>
      </c>
      <c r="B52" s="25" t="s">
        <v>75</v>
      </c>
      <c r="C52" s="26" t="s">
        <v>55</v>
      </c>
      <c r="D52" s="17">
        <v>52353</v>
      </c>
      <c r="E52" s="17"/>
      <c r="F52" s="17"/>
      <c r="G52" s="17">
        <v>10470.6</v>
      </c>
      <c r="H52" s="17">
        <v>0</v>
      </c>
      <c r="I52" s="17">
        <v>0</v>
      </c>
      <c r="J52" s="17">
        <v>0</v>
      </c>
      <c r="K52" s="47">
        <f t="shared" si="1"/>
        <v>41882.4</v>
      </c>
    </row>
    <row r="53" spans="1:11" ht="11.25">
      <c r="A53" s="48" t="s">
        <v>109</v>
      </c>
      <c r="B53" s="28" t="s">
        <v>52</v>
      </c>
      <c r="C53" s="29" t="s">
        <v>56</v>
      </c>
      <c r="D53" s="15">
        <v>100000</v>
      </c>
      <c r="E53" s="15"/>
      <c r="F53" s="15">
        <v>51841.85</v>
      </c>
      <c r="G53" s="15">
        <v>20000</v>
      </c>
      <c r="H53" s="15">
        <v>0</v>
      </c>
      <c r="I53" s="15">
        <v>0</v>
      </c>
      <c r="J53" s="15">
        <v>0</v>
      </c>
      <c r="K53" s="45">
        <f t="shared" si="1"/>
        <v>28158.15</v>
      </c>
    </row>
    <row r="54" spans="1:11" ht="11.25">
      <c r="A54" s="48" t="s">
        <v>86</v>
      </c>
      <c r="B54" s="28" t="s">
        <v>75</v>
      </c>
      <c r="C54" s="29" t="s">
        <v>88</v>
      </c>
      <c r="D54" s="15">
        <v>50000</v>
      </c>
      <c r="E54" s="15"/>
      <c r="F54" s="15"/>
      <c r="G54" s="15">
        <v>10000</v>
      </c>
      <c r="H54" s="15">
        <v>0</v>
      </c>
      <c r="I54" s="15">
        <v>0</v>
      </c>
      <c r="J54" s="15">
        <v>0</v>
      </c>
      <c r="K54" s="45">
        <f t="shared" si="1"/>
        <v>40000</v>
      </c>
    </row>
    <row r="55" spans="1:11" ht="11.25">
      <c r="A55" s="50" t="s">
        <v>150</v>
      </c>
      <c r="B55" s="25" t="s">
        <v>52</v>
      </c>
      <c r="C55" s="26" t="s">
        <v>89</v>
      </c>
      <c r="D55" s="17">
        <v>100000</v>
      </c>
      <c r="E55" s="17"/>
      <c r="F55" s="17"/>
      <c r="G55" s="17">
        <v>20000</v>
      </c>
      <c r="H55" s="17">
        <v>0</v>
      </c>
      <c r="I55" s="17">
        <v>0</v>
      </c>
      <c r="J55" s="17">
        <v>0</v>
      </c>
      <c r="K55" s="47">
        <f t="shared" si="1"/>
        <v>80000</v>
      </c>
    </row>
    <row r="56" spans="1:11" ht="11.25">
      <c r="A56" s="48" t="s">
        <v>90</v>
      </c>
      <c r="B56" s="28" t="s">
        <v>18</v>
      </c>
      <c r="C56" s="29" t="s">
        <v>91</v>
      </c>
      <c r="D56" s="15">
        <v>943948</v>
      </c>
      <c r="E56" s="15"/>
      <c r="F56" s="15">
        <v>16180.5</v>
      </c>
      <c r="G56" s="15">
        <v>0</v>
      </c>
      <c r="H56" s="15">
        <v>0</v>
      </c>
      <c r="I56" s="15">
        <v>260108</v>
      </c>
      <c r="J56" s="15">
        <v>26105.6</v>
      </c>
      <c r="K56" s="45">
        <f t="shared" si="1"/>
        <v>667659.5</v>
      </c>
    </row>
    <row r="57" spans="1:11" ht="11.25">
      <c r="A57" s="50" t="s">
        <v>90</v>
      </c>
      <c r="B57" s="33" t="s">
        <v>19</v>
      </c>
      <c r="C57" s="26" t="s">
        <v>93</v>
      </c>
      <c r="D57" s="17">
        <v>4750</v>
      </c>
      <c r="E57" s="17"/>
      <c r="F57" s="17">
        <v>0</v>
      </c>
      <c r="G57" s="17">
        <v>475</v>
      </c>
      <c r="H57" s="17">
        <v>0</v>
      </c>
      <c r="I57" s="17">
        <v>0</v>
      </c>
      <c r="J57" s="17">
        <v>0</v>
      </c>
      <c r="K57" s="47">
        <f t="shared" si="1"/>
        <v>4275</v>
      </c>
    </row>
    <row r="58" spans="1:11" ht="11.25">
      <c r="A58" s="48" t="s">
        <v>59</v>
      </c>
      <c r="B58" s="28" t="s">
        <v>15</v>
      </c>
      <c r="C58" s="29" t="s">
        <v>60</v>
      </c>
      <c r="D58" s="15">
        <v>285000</v>
      </c>
      <c r="E58" s="15"/>
      <c r="F58" s="15">
        <v>0</v>
      </c>
      <c r="G58" s="15">
        <v>0</v>
      </c>
      <c r="H58" s="15">
        <v>132587.79</v>
      </c>
      <c r="I58" s="15">
        <v>95239.12</v>
      </c>
      <c r="J58" s="15">
        <v>57183.12</v>
      </c>
      <c r="K58" s="45">
        <f t="shared" si="1"/>
        <v>57173.09</v>
      </c>
    </row>
    <row r="59" spans="1:11" ht="11.25">
      <c r="A59" s="46" t="s">
        <v>59</v>
      </c>
      <c r="B59" s="25" t="s">
        <v>18</v>
      </c>
      <c r="C59" s="26" t="s">
        <v>61</v>
      </c>
      <c r="D59" s="17">
        <v>1425000</v>
      </c>
      <c r="E59" s="17"/>
      <c r="F59" s="17">
        <v>0</v>
      </c>
      <c r="G59" s="17">
        <v>0</v>
      </c>
      <c r="H59" s="17">
        <v>281585.5</v>
      </c>
      <c r="I59" s="17">
        <v>914439.91</v>
      </c>
      <c r="J59" s="17">
        <v>497447.59</v>
      </c>
      <c r="K59" s="47">
        <f t="shared" si="1"/>
        <v>228974.58999999997</v>
      </c>
    </row>
    <row r="60" spans="1:11" ht="11.25">
      <c r="A60" s="48" t="s">
        <v>59</v>
      </c>
      <c r="B60" s="28" t="s">
        <v>19</v>
      </c>
      <c r="C60" s="29" t="s">
        <v>62</v>
      </c>
      <c r="D60" s="15">
        <v>950</v>
      </c>
      <c r="E60" s="15"/>
      <c r="F60" s="15">
        <v>0</v>
      </c>
      <c r="G60" s="15">
        <v>95</v>
      </c>
      <c r="H60" s="15">
        <v>0</v>
      </c>
      <c r="I60" s="15">
        <v>0</v>
      </c>
      <c r="J60" s="15">
        <v>0</v>
      </c>
      <c r="K60" s="45">
        <f t="shared" si="1"/>
        <v>855</v>
      </c>
    </row>
    <row r="61" spans="1:11" ht="11.25">
      <c r="A61" s="48" t="s">
        <v>59</v>
      </c>
      <c r="B61" s="28" t="s">
        <v>141</v>
      </c>
      <c r="C61" s="29" t="s">
        <v>140</v>
      </c>
      <c r="D61" s="15">
        <v>0</v>
      </c>
      <c r="E61" s="15">
        <v>21841.85</v>
      </c>
      <c r="F61" s="15"/>
      <c r="G61" s="15">
        <v>0</v>
      </c>
      <c r="H61" s="15">
        <v>0</v>
      </c>
      <c r="I61" s="15">
        <v>21807.66</v>
      </c>
      <c r="J61" s="15">
        <v>21807.66</v>
      </c>
      <c r="K61" s="45">
        <f>SUM(D61+E61-F61-G61-H61-I61)</f>
        <v>34.18999999999869</v>
      </c>
    </row>
    <row r="62" spans="1:11" ht="11.25">
      <c r="A62" s="46" t="s">
        <v>59</v>
      </c>
      <c r="B62" s="25" t="s">
        <v>20</v>
      </c>
      <c r="C62" s="26" t="s">
        <v>63</v>
      </c>
      <c r="D62" s="17">
        <v>47500</v>
      </c>
      <c r="E62" s="17"/>
      <c r="F62" s="17">
        <v>0</v>
      </c>
      <c r="G62" s="17">
        <v>4750</v>
      </c>
      <c r="H62" s="17">
        <v>0</v>
      </c>
      <c r="I62" s="17">
        <v>0</v>
      </c>
      <c r="J62" s="17">
        <v>0</v>
      </c>
      <c r="K62" s="47">
        <f aca="true" t="shared" si="2" ref="K62:K74">D62+E62-F62-G62-H62-I62</f>
        <v>42750</v>
      </c>
    </row>
    <row r="63" spans="1:11" ht="11.25">
      <c r="A63" s="48" t="s">
        <v>94</v>
      </c>
      <c r="B63" s="28" t="s">
        <v>18</v>
      </c>
      <c r="C63" s="29" t="s">
        <v>95</v>
      </c>
      <c r="D63" s="15">
        <v>1425000</v>
      </c>
      <c r="E63" s="15"/>
      <c r="F63" s="15">
        <v>0</v>
      </c>
      <c r="G63" s="15">
        <v>0</v>
      </c>
      <c r="H63" s="15">
        <v>0.01</v>
      </c>
      <c r="I63" s="15">
        <v>1070214.02</v>
      </c>
      <c r="J63" s="15">
        <v>611053.95</v>
      </c>
      <c r="K63" s="45">
        <f t="shared" si="2"/>
        <v>354785.97</v>
      </c>
    </row>
    <row r="64" spans="1:11" ht="11.25">
      <c r="A64" s="50" t="s">
        <v>96</v>
      </c>
      <c r="B64" s="33" t="s">
        <v>75</v>
      </c>
      <c r="C64" s="26" t="s">
        <v>98</v>
      </c>
      <c r="D64" s="17">
        <v>61652</v>
      </c>
      <c r="E64" s="17"/>
      <c r="F64" s="17"/>
      <c r="G64" s="17">
        <v>12330.4</v>
      </c>
      <c r="H64" s="17">
        <v>0</v>
      </c>
      <c r="I64" s="17">
        <v>0</v>
      </c>
      <c r="J64" s="17">
        <v>0</v>
      </c>
      <c r="K64" s="47">
        <f t="shared" si="2"/>
        <v>49321.6</v>
      </c>
    </row>
    <row r="65" spans="1:11" ht="11.25">
      <c r="A65" s="51" t="s">
        <v>96</v>
      </c>
      <c r="B65" s="35" t="s">
        <v>52</v>
      </c>
      <c r="C65" s="29" t="s">
        <v>100</v>
      </c>
      <c r="D65" s="15">
        <v>700000</v>
      </c>
      <c r="E65" s="15"/>
      <c r="F65" s="15">
        <v>341000</v>
      </c>
      <c r="G65" s="15">
        <v>340000</v>
      </c>
      <c r="H65" s="15">
        <v>0</v>
      </c>
      <c r="I65" s="15">
        <v>0</v>
      </c>
      <c r="J65" s="15">
        <v>0</v>
      </c>
      <c r="K65" s="45">
        <f t="shared" si="2"/>
        <v>19000</v>
      </c>
    </row>
    <row r="66" spans="1:11" ht="11.25">
      <c r="A66" s="51" t="s">
        <v>151</v>
      </c>
      <c r="B66" s="35" t="s">
        <v>18</v>
      </c>
      <c r="C66" s="29" t="s">
        <v>114</v>
      </c>
      <c r="D66" s="15">
        <v>1850000</v>
      </c>
      <c r="E66" s="15"/>
      <c r="F66" s="15">
        <v>0</v>
      </c>
      <c r="G66" s="15">
        <v>0</v>
      </c>
      <c r="H66" s="15">
        <v>0</v>
      </c>
      <c r="I66" s="15">
        <v>1780569.19</v>
      </c>
      <c r="J66" s="15">
        <v>815275.16</v>
      </c>
      <c r="K66" s="45">
        <f t="shared" si="2"/>
        <v>69430.81000000006</v>
      </c>
    </row>
    <row r="67" spans="1:11" ht="11.25">
      <c r="A67" s="46" t="s">
        <v>111</v>
      </c>
      <c r="B67" s="25" t="s">
        <v>15</v>
      </c>
      <c r="C67" s="26" t="s">
        <v>76</v>
      </c>
      <c r="D67" s="17">
        <v>7125</v>
      </c>
      <c r="E67" s="17"/>
      <c r="F67" s="17"/>
      <c r="G67" s="17">
        <v>712.5</v>
      </c>
      <c r="H67" s="17">
        <v>0</v>
      </c>
      <c r="I67" s="17">
        <v>0</v>
      </c>
      <c r="J67" s="17">
        <v>0</v>
      </c>
      <c r="K67" s="47">
        <f t="shared" si="2"/>
        <v>6412.5</v>
      </c>
    </row>
    <row r="68" spans="1:11" ht="11.25">
      <c r="A68" s="46" t="s">
        <v>111</v>
      </c>
      <c r="B68" s="25" t="s">
        <v>25</v>
      </c>
      <c r="C68" s="26" t="s">
        <v>77</v>
      </c>
      <c r="D68" s="17">
        <v>33250</v>
      </c>
      <c r="E68" s="17"/>
      <c r="F68" s="17"/>
      <c r="G68" s="17">
        <v>3325</v>
      </c>
      <c r="H68" s="17">
        <v>0</v>
      </c>
      <c r="I68" s="17">
        <v>0</v>
      </c>
      <c r="J68" s="17">
        <v>0</v>
      </c>
      <c r="K68" s="47">
        <f t="shared" si="2"/>
        <v>29925</v>
      </c>
    </row>
    <row r="69" spans="1:11" ht="11.25">
      <c r="A69" s="48" t="s">
        <v>111</v>
      </c>
      <c r="B69" s="28" t="s">
        <v>18</v>
      </c>
      <c r="C69" s="29" t="s">
        <v>65</v>
      </c>
      <c r="D69" s="15">
        <v>320720</v>
      </c>
      <c r="E69" s="15"/>
      <c r="F69" s="15"/>
      <c r="G69" s="15">
        <v>32072</v>
      </c>
      <c r="H69" s="15">
        <v>11069.96</v>
      </c>
      <c r="I69" s="15">
        <v>131950.03</v>
      </c>
      <c r="J69" s="15">
        <v>8427.35</v>
      </c>
      <c r="K69" s="45">
        <v>145628.01</v>
      </c>
    </row>
    <row r="70" spans="1:11" ht="11.25">
      <c r="A70" s="46" t="s">
        <v>111</v>
      </c>
      <c r="B70" s="33" t="s">
        <v>20</v>
      </c>
      <c r="C70" s="26" t="s">
        <v>112</v>
      </c>
      <c r="D70" s="17">
        <v>37535</v>
      </c>
      <c r="E70" s="17"/>
      <c r="F70" s="17"/>
      <c r="G70" s="17">
        <v>3753.5</v>
      </c>
      <c r="H70" s="17">
        <v>0</v>
      </c>
      <c r="I70" s="17">
        <v>0</v>
      </c>
      <c r="J70" s="17">
        <v>0</v>
      </c>
      <c r="K70" s="47">
        <f t="shared" si="2"/>
        <v>33781.5</v>
      </c>
    </row>
    <row r="71" spans="1:11" ht="11.25">
      <c r="A71" s="46" t="s">
        <v>64</v>
      </c>
      <c r="B71" s="25" t="s">
        <v>15</v>
      </c>
      <c r="C71" s="26" t="s">
        <v>66</v>
      </c>
      <c r="D71" s="17">
        <v>90250</v>
      </c>
      <c r="E71" s="17"/>
      <c r="F71" s="17"/>
      <c r="G71" s="17">
        <v>9025</v>
      </c>
      <c r="H71" s="17">
        <v>0</v>
      </c>
      <c r="I71" s="17">
        <v>10721.58</v>
      </c>
      <c r="J71" s="17">
        <v>0</v>
      </c>
      <c r="K71" s="47">
        <f t="shared" si="2"/>
        <v>70503.42</v>
      </c>
    </row>
    <row r="72" spans="1:11" ht="11.25">
      <c r="A72" s="46" t="s">
        <v>64</v>
      </c>
      <c r="B72" s="25" t="s">
        <v>25</v>
      </c>
      <c r="C72" s="26" t="s">
        <v>67</v>
      </c>
      <c r="D72" s="17">
        <v>332500</v>
      </c>
      <c r="E72" s="17"/>
      <c r="F72" s="17">
        <v>228555</v>
      </c>
      <c r="G72" s="17">
        <v>55195</v>
      </c>
      <c r="H72" s="17">
        <v>0</v>
      </c>
      <c r="I72" s="17">
        <v>48139.46</v>
      </c>
      <c r="J72" s="17">
        <v>48139.43</v>
      </c>
      <c r="K72" s="47">
        <f t="shared" si="2"/>
        <v>610.5400000000009</v>
      </c>
    </row>
    <row r="73" spans="1:11" ht="11.25">
      <c r="A73" s="48" t="s">
        <v>64</v>
      </c>
      <c r="B73" s="28" t="s">
        <v>18</v>
      </c>
      <c r="C73" s="29" t="s">
        <v>68</v>
      </c>
      <c r="D73" s="15">
        <v>219450</v>
      </c>
      <c r="E73" s="15">
        <v>228555</v>
      </c>
      <c r="F73" s="15"/>
      <c r="G73" s="15">
        <v>0</v>
      </c>
      <c r="H73" s="15">
        <v>0</v>
      </c>
      <c r="I73" s="15">
        <v>440944.74</v>
      </c>
      <c r="J73" s="15">
        <v>82327.67</v>
      </c>
      <c r="K73" s="45">
        <f t="shared" si="2"/>
        <v>7060.260000000009</v>
      </c>
    </row>
    <row r="74" spans="1:11" ht="12" thickBot="1">
      <c r="A74" s="52" t="s">
        <v>64</v>
      </c>
      <c r="B74" s="37" t="s">
        <v>20</v>
      </c>
      <c r="C74" s="38" t="s">
        <v>78</v>
      </c>
      <c r="D74" s="17">
        <v>15200</v>
      </c>
      <c r="E74" s="17"/>
      <c r="F74" s="17"/>
      <c r="G74" s="17">
        <v>1520</v>
      </c>
      <c r="H74" s="17">
        <v>0</v>
      </c>
      <c r="I74" s="17">
        <v>0</v>
      </c>
      <c r="J74" s="17">
        <v>0</v>
      </c>
      <c r="K74" s="47">
        <f t="shared" si="2"/>
        <v>13680</v>
      </c>
    </row>
    <row r="75" spans="1:11" ht="11.25">
      <c r="A75" s="53"/>
      <c r="B75" s="54"/>
      <c r="C75" s="55" t="s">
        <v>8</v>
      </c>
      <c r="D75" s="56">
        <f aca="true" t="shared" si="3" ref="D75:I75">SUM(D5:D74)</f>
        <v>25429817</v>
      </c>
      <c r="E75" s="56">
        <f t="shared" si="3"/>
        <v>881985.34</v>
      </c>
      <c r="F75" s="56">
        <f t="shared" si="3"/>
        <v>1222985.3399999999</v>
      </c>
      <c r="G75" s="56">
        <f t="shared" si="3"/>
        <v>984317.39</v>
      </c>
      <c r="H75" s="65">
        <f t="shared" si="3"/>
        <v>493125.95</v>
      </c>
      <c r="I75" s="65">
        <f t="shared" si="3"/>
        <v>12861700.01</v>
      </c>
      <c r="J75" s="65">
        <f>SUM(J7:J74)</f>
        <v>8544649.44</v>
      </c>
      <c r="K75" s="57">
        <f>SUM(K7:K74)</f>
        <v>10749673.65</v>
      </c>
    </row>
    <row r="76" spans="3:11" ht="12.75">
      <c r="C76" s="5"/>
      <c r="K76"/>
    </row>
    <row r="77" ht="12.75">
      <c r="K77"/>
    </row>
    <row r="78" ht="12.75">
      <c r="K78"/>
    </row>
  </sheetData>
  <sheetProtection/>
  <mergeCells count="5">
    <mergeCell ref="A6:B6"/>
    <mergeCell ref="A1:K1"/>
    <mergeCell ref="A4:K4"/>
    <mergeCell ref="C3:K3"/>
    <mergeCell ref="C2:K2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3" r:id="rId1"/>
  <rowBreaks count="1" manualBreakCount="1">
    <brk id="51" max="10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5.421875" style="4" customWidth="1"/>
    <col min="2" max="2" width="11.28125" style="4" customWidth="1"/>
    <col min="3" max="3" width="50.28125" style="4" customWidth="1"/>
    <col min="4" max="4" width="21.28125" style="4" customWidth="1"/>
    <col min="5" max="5" width="13.421875" style="4" customWidth="1"/>
    <col min="6" max="6" width="13.421875" style="74" hidden="1" customWidth="1"/>
    <col min="7" max="7" width="12.00390625" style="4" hidden="1" customWidth="1"/>
    <col min="8" max="8" width="10.57421875" style="4" customWidth="1"/>
    <col min="9" max="9" width="13.140625" style="4" customWidth="1"/>
    <col min="10" max="10" width="11.421875" style="4" customWidth="1"/>
    <col min="11" max="11" width="12.7109375" style="4" bestFit="1" customWidth="1"/>
    <col min="12" max="12" width="7.57421875" style="4" customWidth="1"/>
    <col min="13" max="13" width="12.7109375" style="4" customWidth="1"/>
    <col min="14" max="14" width="14.57421875" style="4" customWidth="1"/>
    <col min="15" max="16384" width="9.140625" style="4" customWidth="1"/>
  </cols>
  <sheetData>
    <row r="1" spans="1:14" ht="12.75" customHeight="1">
      <c r="A1" s="66" t="s">
        <v>231</v>
      </c>
      <c r="B1" s="66"/>
      <c r="C1" s="66"/>
      <c r="D1" s="66"/>
      <c r="E1" s="66"/>
      <c r="F1" s="72"/>
      <c r="G1" s="66"/>
      <c r="H1" s="66"/>
      <c r="I1" s="66"/>
      <c r="J1" s="66"/>
      <c r="K1" s="66"/>
      <c r="L1" s="66"/>
      <c r="M1" s="66"/>
      <c r="N1" s="66"/>
    </row>
    <row r="2" spans="1:16" ht="12.75" customHeight="1">
      <c r="A2" s="75"/>
      <c r="B2" s="75"/>
      <c r="C2" s="77" t="s">
        <v>233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63"/>
      <c r="P2" s="63"/>
    </row>
    <row r="3" spans="1:14" ht="12.75" customHeight="1">
      <c r="A3" s="75"/>
      <c r="B3" s="75"/>
      <c r="C3" s="77" t="s">
        <v>219</v>
      </c>
      <c r="D3" s="77"/>
      <c r="E3" s="78"/>
      <c r="F3" s="76"/>
      <c r="G3" s="76"/>
      <c r="H3" s="76"/>
      <c r="I3" s="76"/>
      <c r="J3" s="76"/>
      <c r="K3" s="76"/>
      <c r="L3" s="76"/>
      <c r="M3" s="76"/>
      <c r="N3" s="76"/>
    </row>
    <row r="4" spans="1:14" ht="12" thickBot="1">
      <c r="A4" s="79"/>
      <c r="B4" s="79"/>
      <c r="C4" s="79"/>
      <c r="D4" s="79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73" customFormat="1" ht="11.25">
      <c r="A5" s="67" t="s">
        <v>5</v>
      </c>
      <c r="B5" s="81"/>
      <c r="C5" s="81" t="s">
        <v>0</v>
      </c>
      <c r="D5" s="81"/>
      <c r="E5" s="68" t="s">
        <v>161</v>
      </c>
      <c r="F5" s="68" t="s">
        <v>162</v>
      </c>
      <c r="G5" s="68" t="s">
        <v>184</v>
      </c>
      <c r="H5" s="68" t="s">
        <v>163</v>
      </c>
      <c r="I5" s="68" t="s">
        <v>167</v>
      </c>
      <c r="J5" s="68" t="s">
        <v>164</v>
      </c>
      <c r="K5" s="68" t="s">
        <v>165</v>
      </c>
      <c r="L5" s="68" t="s">
        <v>234</v>
      </c>
      <c r="M5" s="68" t="s">
        <v>220</v>
      </c>
      <c r="N5" s="69" t="s">
        <v>166</v>
      </c>
    </row>
    <row r="6" spans="1:14" s="70" customFormat="1" ht="12.75" customHeight="1">
      <c r="A6" s="91" t="s">
        <v>171</v>
      </c>
      <c r="B6" s="91" t="s">
        <v>18</v>
      </c>
      <c r="C6" s="92" t="s">
        <v>61</v>
      </c>
      <c r="D6" s="82" t="s">
        <v>223</v>
      </c>
      <c r="E6" s="93">
        <v>6840263</v>
      </c>
      <c r="F6" s="83">
        <v>0</v>
      </c>
      <c r="G6" s="83">
        <v>0</v>
      </c>
      <c r="H6" s="93">
        <v>1710065.75</v>
      </c>
      <c r="I6" s="93">
        <f>E6+F6-G6-H6</f>
        <v>5130197.25</v>
      </c>
      <c r="J6" s="83">
        <v>582648.89</v>
      </c>
      <c r="K6" s="93">
        <v>2744406.45</v>
      </c>
      <c r="L6" s="94"/>
      <c r="M6" s="83">
        <v>233058.7</v>
      </c>
      <c r="N6" s="93">
        <f>I6-J6-J7-J8-J9-J10-K6</f>
        <v>1803141.9100000001</v>
      </c>
    </row>
    <row r="7" spans="1:14" s="70" customFormat="1" ht="12.75" customHeight="1">
      <c r="A7" s="95"/>
      <c r="B7" s="95"/>
      <c r="C7" s="92"/>
      <c r="D7" s="82" t="s">
        <v>224</v>
      </c>
      <c r="E7" s="93"/>
      <c r="F7" s="83"/>
      <c r="G7" s="83"/>
      <c r="H7" s="93"/>
      <c r="I7" s="93"/>
      <c r="J7" s="83">
        <v>0</v>
      </c>
      <c r="K7" s="93"/>
      <c r="L7" s="94"/>
      <c r="M7" s="83">
        <v>170360.96</v>
      </c>
      <c r="N7" s="93"/>
    </row>
    <row r="8" spans="1:14" s="70" customFormat="1" ht="12.75" customHeight="1">
      <c r="A8" s="95"/>
      <c r="B8" s="95"/>
      <c r="C8" s="92"/>
      <c r="D8" s="82" t="s">
        <v>226</v>
      </c>
      <c r="E8" s="93"/>
      <c r="F8" s="83"/>
      <c r="G8" s="83"/>
      <c r="H8" s="93"/>
      <c r="I8" s="93"/>
      <c r="J8" s="83">
        <v>0</v>
      </c>
      <c r="K8" s="93"/>
      <c r="L8" s="94"/>
      <c r="M8" s="83">
        <v>227048.7</v>
      </c>
      <c r="N8" s="93"/>
    </row>
    <row r="9" spans="1:14" s="70" customFormat="1" ht="12.75" customHeight="1">
      <c r="A9" s="95"/>
      <c r="B9" s="95"/>
      <c r="C9" s="92"/>
      <c r="D9" s="82" t="s">
        <v>227</v>
      </c>
      <c r="E9" s="93"/>
      <c r="F9" s="83"/>
      <c r="G9" s="83"/>
      <c r="H9" s="93"/>
      <c r="I9" s="93"/>
      <c r="J9" s="83">
        <v>0</v>
      </c>
      <c r="K9" s="93"/>
      <c r="L9" s="94"/>
      <c r="M9" s="83">
        <v>78894.98</v>
      </c>
      <c r="N9" s="93"/>
    </row>
    <row r="10" spans="1:14" s="70" customFormat="1" ht="12.75" customHeight="1">
      <c r="A10" s="96"/>
      <c r="B10" s="96"/>
      <c r="C10" s="92"/>
      <c r="D10" s="82" t="s">
        <v>225</v>
      </c>
      <c r="E10" s="93"/>
      <c r="F10" s="83"/>
      <c r="G10" s="83"/>
      <c r="H10" s="93"/>
      <c r="I10" s="93"/>
      <c r="J10" s="83">
        <v>0</v>
      </c>
      <c r="K10" s="93"/>
      <c r="L10" s="94"/>
      <c r="M10" s="83">
        <v>11337.74</v>
      </c>
      <c r="N10" s="93"/>
    </row>
    <row r="11" spans="1:14" s="70" customFormat="1" ht="12.75">
      <c r="A11" s="91" t="s">
        <v>185</v>
      </c>
      <c r="B11" s="91" t="s">
        <v>18</v>
      </c>
      <c r="C11" s="97" t="s">
        <v>232</v>
      </c>
      <c r="D11" s="82" t="s">
        <v>221</v>
      </c>
      <c r="E11" s="98">
        <v>4674695</v>
      </c>
      <c r="F11" s="83">
        <v>0</v>
      </c>
      <c r="G11" s="83">
        <v>0</v>
      </c>
      <c r="H11" s="98">
        <v>1168673.75</v>
      </c>
      <c r="I11" s="98">
        <f>E11+F11-G11-H11</f>
        <v>3506021.25</v>
      </c>
      <c r="J11" s="83">
        <v>0</v>
      </c>
      <c r="K11" s="98">
        <v>2084323.26</v>
      </c>
      <c r="L11" s="99"/>
      <c r="M11" s="83">
        <v>161482.91</v>
      </c>
      <c r="N11" s="98">
        <f>I11-J11-K11</f>
        <v>1421697.99</v>
      </c>
    </row>
    <row r="12" spans="1:14" s="70" customFormat="1" ht="12.75">
      <c r="A12" s="95"/>
      <c r="B12" s="95"/>
      <c r="C12" s="100"/>
      <c r="D12" s="82" t="s">
        <v>222</v>
      </c>
      <c r="E12" s="101"/>
      <c r="F12" s="83"/>
      <c r="G12" s="83"/>
      <c r="H12" s="101"/>
      <c r="I12" s="101"/>
      <c r="J12" s="83">
        <v>0</v>
      </c>
      <c r="K12" s="101"/>
      <c r="L12" s="102"/>
      <c r="M12" s="83">
        <v>444082.65</v>
      </c>
      <c r="N12" s="103"/>
    </row>
    <row r="13" spans="1:14" s="70" customFormat="1" ht="12.75">
      <c r="A13" s="91" t="s">
        <v>172</v>
      </c>
      <c r="B13" s="97" t="s">
        <v>18</v>
      </c>
      <c r="C13" s="97" t="s">
        <v>114</v>
      </c>
      <c r="D13" s="82" t="s">
        <v>229</v>
      </c>
      <c r="E13" s="98">
        <v>2225807</v>
      </c>
      <c r="F13" s="83">
        <v>0</v>
      </c>
      <c r="G13" s="83">
        <v>0</v>
      </c>
      <c r="H13" s="98">
        <v>556451.75</v>
      </c>
      <c r="I13" s="98">
        <f>E13+F13-G13-H13</f>
        <v>1669355.25</v>
      </c>
      <c r="J13" s="83">
        <v>0</v>
      </c>
      <c r="K13" s="98">
        <v>1347034.93</v>
      </c>
      <c r="L13" s="99"/>
      <c r="M13" s="83">
        <v>110935.68</v>
      </c>
      <c r="N13" s="98">
        <f>I13-J13-K13</f>
        <v>322320.32000000007</v>
      </c>
    </row>
    <row r="14" spans="1:14" s="70" customFormat="1" ht="12.75">
      <c r="A14" s="95"/>
      <c r="B14" s="100"/>
      <c r="C14" s="100"/>
      <c r="D14" s="82" t="s">
        <v>228</v>
      </c>
      <c r="E14" s="101"/>
      <c r="F14" s="83"/>
      <c r="G14" s="83"/>
      <c r="H14" s="101"/>
      <c r="I14" s="101"/>
      <c r="J14" s="83">
        <v>0</v>
      </c>
      <c r="K14" s="101"/>
      <c r="L14" s="102"/>
      <c r="M14" s="83">
        <v>36893.37</v>
      </c>
      <c r="N14" s="101"/>
    </row>
    <row r="15" spans="1:14" s="70" customFormat="1" ht="12.75">
      <c r="A15" s="96"/>
      <c r="B15" s="104"/>
      <c r="C15" s="104"/>
      <c r="D15" s="82" t="s">
        <v>230</v>
      </c>
      <c r="E15" s="103"/>
      <c r="F15" s="83"/>
      <c r="G15" s="83"/>
      <c r="H15" s="103"/>
      <c r="I15" s="103"/>
      <c r="J15" s="83">
        <v>0</v>
      </c>
      <c r="K15" s="103"/>
      <c r="L15" s="105"/>
      <c r="M15" s="83">
        <v>74004.86</v>
      </c>
      <c r="N15" s="103"/>
    </row>
    <row r="16" spans="1:14" s="70" customFormat="1" ht="12.75">
      <c r="A16" s="106" t="s">
        <v>174</v>
      </c>
      <c r="B16" s="106" t="s">
        <v>15</v>
      </c>
      <c r="C16" s="82" t="s">
        <v>10</v>
      </c>
      <c r="D16" s="82" t="s">
        <v>218</v>
      </c>
      <c r="E16" s="83">
        <v>3000</v>
      </c>
      <c r="F16" s="83">
        <f>SUM(F30)</f>
        <v>0</v>
      </c>
      <c r="G16" s="83">
        <v>0</v>
      </c>
      <c r="H16" s="83">
        <v>0</v>
      </c>
      <c r="I16" s="83">
        <f>E16+F16-G16-H16</f>
        <v>3000</v>
      </c>
      <c r="J16" s="83">
        <v>0</v>
      </c>
      <c r="K16" s="83">
        <v>0</v>
      </c>
      <c r="L16" s="83"/>
      <c r="M16" s="83">
        <v>0</v>
      </c>
      <c r="N16" s="83">
        <f aca="true" t="shared" si="0" ref="N16:N40">I16-J16-K16</f>
        <v>3000</v>
      </c>
    </row>
    <row r="17" spans="1:14" s="70" customFormat="1" ht="12.75">
      <c r="A17" s="106" t="s">
        <v>174</v>
      </c>
      <c r="B17" s="107" t="s">
        <v>33</v>
      </c>
      <c r="C17" s="82" t="s">
        <v>11</v>
      </c>
      <c r="D17" s="82"/>
      <c r="E17" s="83">
        <v>234318</v>
      </c>
      <c r="F17" s="83">
        <v>0</v>
      </c>
      <c r="G17" s="83">
        <v>0</v>
      </c>
      <c r="H17" s="83">
        <v>0</v>
      </c>
      <c r="I17" s="83">
        <f aca="true" t="shared" si="1" ref="I17:I25">E17+F17-G17-H17</f>
        <v>234318</v>
      </c>
      <c r="J17" s="83">
        <v>0</v>
      </c>
      <c r="K17" s="83">
        <v>50403.23</v>
      </c>
      <c r="L17" s="83"/>
      <c r="M17" s="83">
        <v>33285.17</v>
      </c>
      <c r="N17" s="83">
        <f t="shared" si="0"/>
        <v>183914.77</v>
      </c>
    </row>
    <row r="18" spans="1:14" s="70" customFormat="1" ht="12.75">
      <c r="A18" s="106" t="s">
        <v>174</v>
      </c>
      <c r="B18" s="107" t="s">
        <v>175</v>
      </c>
      <c r="C18" s="82" t="s">
        <v>176</v>
      </c>
      <c r="D18" s="82"/>
      <c r="E18" s="83">
        <v>47865</v>
      </c>
      <c r="F18" s="83">
        <v>0</v>
      </c>
      <c r="G18" s="83">
        <v>0</v>
      </c>
      <c r="H18" s="83">
        <v>0</v>
      </c>
      <c r="I18" s="83">
        <f t="shared" si="1"/>
        <v>47865</v>
      </c>
      <c r="J18" s="83">
        <v>0</v>
      </c>
      <c r="K18" s="83">
        <v>9890.4</v>
      </c>
      <c r="L18" s="83"/>
      <c r="M18" s="83">
        <v>6466.8</v>
      </c>
      <c r="N18" s="83">
        <f t="shared" si="0"/>
        <v>37974.6</v>
      </c>
    </row>
    <row r="19" spans="1:14" s="70" customFormat="1" ht="12.75">
      <c r="A19" s="106" t="s">
        <v>174</v>
      </c>
      <c r="B19" s="106" t="s">
        <v>18</v>
      </c>
      <c r="C19" s="82" t="s">
        <v>12</v>
      </c>
      <c r="D19" s="82"/>
      <c r="E19" s="83">
        <v>81600</v>
      </c>
      <c r="F19" s="83">
        <v>0</v>
      </c>
      <c r="G19" s="83">
        <v>0</v>
      </c>
      <c r="H19" s="83">
        <v>20400</v>
      </c>
      <c r="I19" s="83">
        <f t="shared" si="1"/>
        <v>61200</v>
      </c>
      <c r="J19" s="83">
        <v>0</v>
      </c>
      <c r="K19" s="83">
        <v>27975.35</v>
      </c>
      <c r="L19" s="83"/>
      <c r="M19" s="83">
        <v>7444.71</v>
      </c>
      <c r="N19" s="83">
        <f t="shared" si="0"/>
        <v>33224.65</v>
      </c>
    </row>
    <row r="20" spans="1:14" s="70" customFormat="1" ht="12.75">
      <c r="A20" s="106" t="s">
        <v>174</v>
      </c>
      <c r="B20" s="107" t="s">
        <v>35</v>
      </c>
      <c r="C20" s="82" t="s">
        <v>183</v>
      </c>
      <c r="D20" s="82"/>
      <c r="E20" s="83">
        <v>24352</v>
      </c>
      <c r="F20" s="83">
        <v>0</v>
      </c>
      <c r="G20" s="83">
        <v>0</v>
      </c>
      <c r="H20" s="83">
        <v>0</v>
      </c>
      <c r="I20" s="83">
        <f t="shared" si="1"/>
        <v>24352</v>
      </c>
      <c r="J20" s="83">
        <v>0</v>
      </c>
      <c r="K20" s="83">
        <v>5017</v>
      </c>
      <c r="L20" s="83"/>
      <c r="M20" s="83">
        <v>3200.5</v>
      </c>
      <c r="N20" s="83">
        <f t="shared" si="0"/>
        <v>19335</v>
      </c>
    </row>
    <row r="21" spans="1:14" s="70" customFormat="1" ht="12.75">
      <c r="A21" s="106" t="s">
        <v>179</v>
      </c>
      <c r="B21" s="107" t="s">
        <v>15</v>
      </c>
      <c r="C21" s="82" t="s">
        <v>177</v>
      </c>
      <c r="D21" s="82"/>
      <c r="E21" s="83">
        <v>1000</v>
      </c>
      <c r="F21" s="83">
        <v>0</v>
      </c>
      <c r="G21" s="83">
        <v>0</v>
      </c>
      <c r="H21" s="83">
        <v>0</v>
      </c>
      <c r="I21" s="83">
        <f t="shared" si="1"/>
        <v>1000</v>
      </c>
      <c r="J21" s="83">
        <v>0</v>
      </c>
      <c r="K21" s="83">
        <v>0</v>
      </c>
      <c r="L21" s="83"/>
      <c r="M21" s="83">
        <v>0</v>
      </c>
      <c r="N21" s="83">
        <f t="shared" si="0"/>
        <v>1000</v>
      </c>
    </row>
    <row r="22" spans="1:14" s="70" customFormat="1" ht="12.75">
      <c r="A22" s="106" t="s">
        <v>179</v>
      </c>
      <c r="B22" s="107" t="s">
        <v>18</v>
      </c>
      <c r="C22" s="82" t="s">
        <v>177</v>
      </c>
      <c r="D22" s="82"/>
      <c r="E22" s="83">
        <v>1000</v>
      </c>
      <c r="F22" s="83">
        <v>0</v>
      </c>
      <c r="G22" s="83">
        <v>0</v>
      </c>
      <c r="H22" s="83">
        <v>0</v>
      </c>
      <c r="I22" s="83">
        <f t="shared" si="1"/>
        <v>1000</v>
      </c>
      <c r="J22" s="83">
        <v>0</v>
      </c>
      <c r="K22" s="83">
        <v>0</v>
      </c>
      <c r="L22" s="83"/>
      <c r="M22" s="83">
        <v>0</v>
      </c>
      <c r="N22" s="83">
        <f t="shared" si="0"/>
        <v>1000</v>
      </c>
    </row>
    <row r="23" spans="1:14" s="70" customFormat="1" ht="12.75">
      <c r="A23" s="106" t="s">
        <v>179</v>
      </c>
      <c r="B23" s="107" t="s">
        <v>72</v>
      </c>
      <c r="C23" s="82" t="s">
        <v>177</v>
      </c>
      <c r="D23" s="82"/>
      <c r="E23" s="83">
        <v>1000</v>
      </c>
      <c r="F23" s="83">
        <v>0</v>
      </c>
      <c r="G23" s="83">
        <v>0</v>
      </c>
      <c r="H23" s="83">
        <v>1000</v>
      </c>
      <c r="I23" s="83">
        <f t="shared" si="1"/>
        <v>0</v>
      </c>
      <c r="J23" s="83">
        <v>0</v>
      </c>
      <c r="K23" s="83">
        <v>0</v>
      </c>
      <c r="L23" s="83"/>
      <c r="M23" s="83">
        <v>0</v>
      </c>
      <c r="N23" s="83">
        <f t="shared" si="0"/>
        <v>0</v>
      </c>
    </row>
    <row r="24" spans="1:14" s="70" customFormat="1" ht="12.75">
      <c r="A24" s="106" t="s">
        <v>178</v>
      </c>
      <c r="B24" s="107" t="s">
        <v>18</v>
      </c>
      <c r="C24" s="82" t="s">
        <v>180</v>
      </c>
      <c r="D24" s="82"/>
      <c r="E24" s="83">
        <v>351000</v>
      </c>
      <c r="F24" s="83">
        <v>0</v>
      </c>
      <c r="G24" s="83">
        <v>0</v>
      </c>
      <c r="H24" s="83">
        <v>350000</v>
      </c>
      <c r="I24" s="83">
        <f t="shared" si="1"/>
        <v>1000</v>
      </c>
      <c r="J24" s="83">
        <v>0</v>
      </c>
      <c r="K24" s="83">
        <v>0</v>
      </c>
      <c r="L24" s="83"/>
      <c r="M24" s="83">
        <v>0</v>
      </c>
      <c r="N24" s="83">
        <f t="shared" si="0"/>
        <v>1000</v>
      </c>
    </row>
    <row r="25" spans="1:14" s="70" customFormat="1" ht="12.75">
      <c r="A25" s="107" t="s">
        <v>186</v>
      </c>
      <c r="B25" s="107" t="s">
        <v>18</v>
      </c>
      <c r="C25" s="82" t="s">
        <v>187</v>
      </c>
      <c r="D25" s="82"/>
      <c r="E25" s="83">
        <v>85500</v>
      </c>
      <c r="F25" s="83">
        <v>0</v>
      </c>
      <c r="G25" s="83">
        <v>0</v>
      </c>
      <c r="H25" s="83">
        <v>21375</v>
      </c>
      <c r="I25" s="83">
        <f t="shared" si="1"/>
        <v>64125</v>
      </c>
      <c r="J25" s="83">
        <v>0</v>
      </c>
      <c r="K25" s="83">
        <v>43620.1</v>
      </c>
      <c r="L25" s="83"/>
      <c r="M25" s="83">
        <v>3672.16</v>
      </c>
      <c r="N25" s="83">
        <f t="shared" si="0"/>
        <v>20504.9</v>
      </c>
    </row>
    <row r="26" spans="1:14" s="70" customFormat="1" ht="12.75">
      <c r="A26" s="107" t="s">
        <v>190</v>
      </c>
      <c r="B26" s="107" t="s">
        <v>75</v>
      </c>
      <c r="C26" s="82" t="s">
        <v>191</v>
      </c>
      <c r="D26" s="82"/>
      <c r="E26" s="83">
        <v>1000</v>
      </c>
      <c r="F26" s="83"/>
      <c r="G26" s="83"/>
      <c r="H26" s="83">
        <v>1000</v>
      </c>
      <c r="I26" s="83"/>
      <c r="J26" s="83"/>
      <c r="K26" s="83"/>
      <c r="L26" s="83"/>
      <c r="M26" s="83">
        <v>0</v>
      </c>
      <c r="N26" s="83">
        <f t="shared" si="0"/>
        <v>0</v>
      </c>
    </row>
    <row r="27" spans="1:14" s="70" customFormat="1" ht="12.75">
      <c r="A27" s="106" t="s">
        <v>169</v>
      </c>
      <c r="B27" s="106" t="s">
        <v>33</v>
      </c>
      <c r="C27" s="82" t="s">
        <v>37</v>
      </c>
      <c r="D27" s="82"/>
      <c r="E27" s="83">
        <v>12787875</v>
      </c>
      <c r="F27" s="83">
        <v>0</v>
      </c>
      <c r="G27" s="83">
        <v>0</v>
      </c>
      <c r="H27" s="83">
        <v>0</v>
      </c>
      <c r="I27" s="83">
        <f aca="true" t="shared" si="2" ref="I27:I39">E27+F27-G27-H27</f>
        <v>12787875</v>
      </c>
      <c r="J27" s="83">
        <v>0</v>
      </c>
      <c r="K27" s="83">
        <v>1946699.11</v>
      </c>
      <c r="L27" s="83"/>
      <c r="M27" s="83">
        <v>1946699.11</v>
      </c>
      <c r="N27" s="83">
        <f t="shared" si="0"/>
        <v>10841175.89</v>
      </c>
    </row>
    <row r="28" spans="1:14" s="70" customFormat="1" ht="12.75">
      <c r="A28" s="106" t="s">
        <v>169</v>
      </c>
      <c r="B28" s="107" t="s">
        <v>34</v>
      </c>
      <c r="C28" s="82" t="s">
        <v>170</v>
      </c>
      <c r="D28" s="82"/>
      <c r="E28" s="83">
        <v>1000</v>
      </c>
      <c r="F28" s="83">
        <v>0</v>
      </c>
      <c r="G28" s="83">
        <v>0</v>
      </c>
      <c r="H28" s="83">
        <v>0</v>
      </c>
      <c r="I28" s="83">
        <f t="shared" si="2"/>
        <v>1000</v>
      </c>
      <c r="J28" s="83">
        <v>0</v>
      </c>
      <c r="K28" s="83">
        <v>0</v>
      </c>
      <c r="L28" s="83"/>
      <c r="M28" s="83">
        <v>0</v>
      </c>
      <c r="N28" s="83">
        <f t="shared" si="0"/>
        <v>1000</v>
      </c>
    </row>
    <row r="29" spans="1:14" s="70" customFormat="1" ht="12.75">
      <c r="A29" s="106" t="s">
        <v>169</v>
      </c>
      <c r="B29" s="106" t="s">
        <v>15</v>
      </c>
      <c r="C29" s="82" t="s">
        <v>39</v>
      </c>
      <c r="D29" s="82"/>
      <c r="E29" s="83">
        <v>80500</v>
      </c>
      <c r="F29" s="83">
        <v>0</v>
      </c>
      <c r="G29" s="83">
        <v>0</v>
      </c>
      <c r="H29" s="83">
        <v>20125</v>
      </c>
      <c r="I29" s="83">
        <f t="shared" si="2"/>
        <v>60375</v>
      </c>
      <c r="J29" s="83">
        <v>0</v>
      </c>
      <c r="K29" s="83">
        <v>41086.94</v>
      </c>
      <c r="L29" s="83"/>
      <c r="M29" s="83">
        <v>0</v>
      </c>
      <c r="N29" s="83">
        <f t="shared" si="0"/>
        <v>19288.059999999998</v>
      </c>
    </row>
    <row r="30" spans="1:14" s="70" customFormat="1" ht="12.75">
      <c r="A30" s="106" t="s">
        <v>169</v>
      </c>
      <c r="B30" s="106" t="s">
        <v>24</v>
      </c>
      <c r="C30" s="82" t="s">
        <v>40</v>
      </c>
      <c r="D30" s="82"/>
      <c r="E30" s="83">
        <v>215000</v>
      </c>
      <c r="F30" s="83">
        <v>0</v>
      </c>
      <c r="G30" s="83">
        <v>0</v>
      </c>
      <c r="H30" s="83">
        <v>53750</v>
      </c>
      <c r="I30" s="83">
        <f t="shared" si="2"/>
        <v>161250</v>
      </c>
      <c r="J30" s="83">
        <v>0</v>
      </c>
      <c r="K30" s="83">
        <v>161250</v>
      </c>
      <c r="L30" s="83"/>
      <c r="M30" s="83">
        <v>4302.99</v>
      </c>
      <c r="N30" s="83">
        <f t="shared" si="0"/>
        <v>0</v>
      </c>
    </row>
    <row r="31" spans="1:14" s="70" customFormat="1" ht="12.75">
      <c r="A31" s="106" t="s">
        <v>169</v>
      </c>
      <c r="B31" s="106" t="s">
        <v>18</v>
      </c>
      <c r="C31" s="82" t="s">
        <v>168</v>
      </c>
      <c r="D31" s="82"/>
      <c r="E31" s="83">
        <v>1920472</v>
      </c>
      <c r="F31" s="83">
        <v>0</v>
      </c>
      <c r="G31" s="83">
        <v>30000</v>
      </c>
      <c r="H31" s="83">
        <v>472618</v>
      </c>
      <c r="I31" s="83">
        <f t="shared" si="2"/>
        <v>1417854</v>
      </c>
      <c r="J31" s="83">
        <v>101926.84</v>
      </c>
      <c r="K31" s="83">
        <v>1037860.05</v>
      </c>
      <c r="L31" s="83"/>
      <c r="M31" s="83">
        <v>75353.94</v>
      </c>
      <c r="N31" s="83">
        <f t="shared" si="0"/>
        <v>278067.10999999987</v>
      </c>
    </row>
    <row r="32" spans="1:14" s="70" customFormat="1" ht="12.75">
      <c r="A32" s="106" t="s">
        <v>169</v>
      </c>
      <c r="B32" s="106" t="s">
        <v>35</v>
      </c>
      <c r="C32" s="82" t="s">
        <v>44</v>
      </c>
      <c r="D32" s="82"/>
      <c r="E32" s="83">
        <v>138061</v>
      </c>
      <c r="F32" s="83">
        <v>1215165</v>
      </c>
      <c r="G32" s="83">
        <v>0</v>
      </c>
      <c r="H32" s="83">
        <v>0</v>
      </c>
      <c r="I32" s="83">
        <f t="shared" si="2"/>
        <v>1353226</v>
      </c>
      <c r="J32" s="83">
        <v>0</v>
      </c>
      <c r="K32" s="83">
        <v>201851.83</v>
      </c>
      <c r="L32" s="83"/>
      <c r="M32" s="83">
        <v>201851.03</v>
      </c>
      <c r="N32" s="83">
        <f t="shared" si="0"/>
        <v>1151374.17</v>
      </c>
    </row>
    <row r="33" spans="1:14" s="70" customFormat="1" ht="12.75">
      <c r="A33" s="106" t="s">
        <v>169</v>
      </c>
      <c r="B33" s="106" t="s">
        <v>36</v>
      </c>
      <c r="C33" s="82" t="s">
        <v>46</v>
      </c>
      <c r="D33" s="82"/>
      <c r="E33" s="83">
        <v>1353226</v>
      </c>
      <c r="F33" s="83">
        <v>0</v>
      </c>
      <c r="G33" s="83">
        <v>1215165</v>
      </c>
      <c r="H33" s="83">
        <v>0</v>
      </c>
      <c r="I33" s="83">
        <f t="shared" si="2"/>
        <v>138061</v>
      </c>
      <c r="J33" s="83">
        <v>0</v>
      </c>
      <c r="K33" s="83">
        <v>19717.68</v>
      </c>
      <c r="L33" s="83"/>
      <c r="M33" s="83">
        <v>19717.68</v>
      </c>
      <c r="N33" s="83">
        <f t="shared" si="0"/>
        <v>118343.32</v>
      </c>
    </row>
    <row r="34" spans="1:14" s="70" customFormat="1" ht="12.75">
      <c r="A34" s="106" t="s">
        <v>169</v>
      </c>
      <c r="B34" s="106" t="s">
        <v>20</v>
      </c>
      <c r="C34" s="82" t="s">
        <v>47</v>
      </c>
      <c r="D34" s="82"/>
      <c r="E34" s="83">
        <v>1000</v>
      </c>
      <c r="F34" s="83">
        <v>0</v>
      </c>
      <c r="G34" s="83">
        <v>0</v>
      </c>
      <c r="H34" s="83">
        <v>1000</v>
      </c>
      <c r="I34" s="83">
        <f t="shared" si="2"/>
        <v>0</v>
      </c>
      <c r="J34" s="83">
        <v>0</v>
      </c>
      <c r="K34" s="83">
        <v>0</v>
      </c>
      <c r="L34" s="83"/>
      <c r="M34" s="83">
        <v>0</v>
      </c>
      <c r="N34" s="83">
        <f t="shared" si="0"/>
        <v>0</v>
      </c>
    </row>
    <row r="35" spans="1:14" s="70" customFormat="1" ht="12.75">
      <c r="A35" s="107" t="s">
        <v>188</v>
      </c>
      <c r="B35" s="107" t="s">
        <v>18</v>
      </c>
      <c r="C35" s="82" t="s">
        <v>189</v>
      </c>
      <c r="D35" s="82"/>
      <c r="E35" s="83">
        <v>29500</v>
      </c>
      <c r="F35" s="83">
        <v>0</v>
      </c>
      <c r="G35" s="83">
        <v>0</v>
      </c>
      <c r="H35" s="83">
        <v>7375</v>
      </c>
      <c r="I35" s="83">
        <f t="shared" si="2"/>
        <v>22125</v>
      </c>
      <c r="J35" s="83">
        <v>0</v>
      </c>
      <c r="K35" s="83">
        <v>0</v>
      </c>
      <c r="L35" s="83"/>
      <c r="M35" s="83">
        <v>0</v>
      </c>
      <c r="N35" s="83">
        <f t="shared" si="0"/>
        <v>22125</v>
      </c>
    </row>
    <row r="36" spans="1:14" s="70" customFormat="1" ht="12.75">
      <c r="A36" s="106" t="s">
        <v>181</v>
      </c>
      <c r="B36" s="107" t="s">
        <v>75</v>
      </c>
      <c r="C36" s="82" t="s">
        <v>182</v>
      </c>
      <c r="D36" s="82"/>
      <c r="E36" s="83">
        <v>1000</v>
      </c>
      <c r="F36" s="83"/>
      <c r="G36" s="83"/>
      <c r="H36" s="83">
        <v>1000</v>
      </c>
      <c r="I36" s="83">
        <f t="shared" si="2"/>
        <v>0</v>
      </c>
      <c r="J36" s="83">
        <v>0</v>
      </c>
      <c r="K36" s="83">
        <v>0</v>
      </c>
      <c r="L36" s="83"/>
      <c r="M36" s="83">
        <v>0</v>
      </c>
      <c r="N36" s="83">
        <f t="shared" si="0"/>
        <v>0</v>
      </c>
    </row>
    <row r="37" spans="1:14" s="70" customFormat="1" ht="12.75">
      <c r="A37" s="106" t="s">
        <v>173</v>
      </c>
      <c r="B37" s="106" t="s">
        <v>75</v>
      </c>
      <c r="C37" s="82" t="s">
        <v>53</v>
      </c>
      <c r="D37" s="82"/>
      <c r="E37" s="83">
        <v>1000924</v>
      </c>
      <c r="F37" s="83">
        <v>0</v>
      </c>
      <c r="G37" s="83">
        <v>0</v>
      </c>
      <c r="H37" s="83">
        <v>541067.94</v>
      </c>
      <c r="I37" s="83">
        <f t="shared" si="2"/>
        <v>459856.06000000006</v>
      </c>
      <c r="J37" s="83">
        <v>0</v>
      </c>
      <c r="K37" s="83">
        <v>0</v>
      </c>
      <c r="L37" s="83"/>
      <c r="M37" s="83">
        <v>0</v>
      </c>
      <c r="N37" s="83">
        <f t="shared" si="0"/>
        <v>459856.06000000006</v>
      </c>
    </row>
    <row r="38" spans="1:14" s="70" customFormat="1" ht="12.75">
      <c r="A38" s="106" t="s">
        <v>173</v>
      </c>
      <c r="B38" s="106" t="s">
        <v>52</v>
      </c>
      <c r="C38" s="82" t="s">
        <v>54</v>
      </c>
      <c r="D38" s="82"/>
      <c r="E38" s="83">
        <v>2100000</v>
      </c>
      <c r="F38" s="83">
        <v>0</v>
      </c>
      <c r="G38" s="83">
        <v>300000</v>
      </c>
      <c r="H38" s="83">
        <v>1800000</v>
      </c>
      <c r="I38" s="83">
        <f t="shared" si="2"/>
        <v>0</v>
      </c>
      <c r="J38" s="83">
        <v>0</v>
      </c>
      <c r="K38" s="83">
        <v>0</v>
      </c>
      <c r="L38" s="83"/>
      <c r="M38" s="83">
        <v>0</v>
      </c>
      <c r="N38" s="83">
        <f t="shared" si="0"/>
        <v>0</v>
      </c>
    </row>
    <row r="39" spans="1:14" s="70" customFormat="1" ht="12.75">
      <c r="A39" s="106" t="s">
        <v>171</v>
      </c>
      <c r="B39" s="106" t="s">
        <v>15</v>
      </c>
      <c r="C39" s="82" t="s">
        <v>60</v>
      </c>
      <c r="D39" s="82"/>
      <c r="E39" s="83">
        <v>210000</v>
      </c>
      <c r="F39" s="83">
        <v>0</v>
      </c>
      <c r="G39" s="83">
        <v>0</v>
      </c>
      <c r="H39" s="83">
        <v>52500</v>
      </c>
      <c r="I39" s="83">
        <f t="shared" si="2"/>
        <v>157500</v>
      </c>
      <c r="J39" s="83">
        <v>0</v>
      </c>
      <c r="K39" s="83">
        <v>40132</v>
      </c>
      <c r="L39" s="83"/>
      <c r="M39" s="83">
        <v>0</v>
      </c>
      <c r="N39" s="83">
        <f t="shared" si="0"/>
        <v>117368</v>
      </c>
    </row>
    <row r="40" spans="1:14" s="70" customFormat="1" ht="12.75">
      <c r="A40" s="107" t="s">
        <v>192</v>
      </c>
      <c r="B40" s="107" t="s">
        <v>193</v>
      </c>
      <c r="C40" s="82" t="s">
        <v>194</v>
      </c>
      <c r="D40" s="82"/>
      <c r="E40" s="83">
        <v>1000</v>
      </c>
      <c r="F40" s="83">
        <v>0</v>
      </c>
      <c r="G40" s="83">
        <v>0</v>
      </c>
      <c r="H40" s="83">
        <v>1000</v>
      </c>
      <c r="I40" s="83">
        <f>E40+F40-G40-H40</f>
        <v>0</v>
      </c>
      <c r="J40" s="83">
        <v>0</v>
      </c>
      <c r="K40" s="83">
        <v>0</v>
      </c>
      <c r="L40" s="83"/>
      <c r="M40" s="83">
        <v>0</v>
      </c>
      <c r="N40" s="83">
        <f t="shared" si="0"/>
        <v>0</v>
      </c>
    </row>
    <row r="41" spans="1:14" s="70" customFormat="1" ht="12.75">
      <c r="A41" s="107" t="s">
        <v>196</v>
      </c>
      <c r="B41" s="107" t="s">
        <v>52</v>
      </c>
      <c r="C41" s="82" t="s">
        <v>197</v>
      </c>
      <c r="D41" s="82"/>
      <c r="E41" s="83">
        <v>100000</v>
      </c>
      <c r="F41" s="83">
        <v>0</v>
      </c>
      <c r="G41" s="83">
        <v>0</v>
      </c>
      <c r="H41" s="83">
        <v>100000</v>
      </c>
      <c r="I41" s="83">
        <f>E41+F41-G41-H41</f>
        <v>0</v>
      </c>
      <c r="J41" s="83">
        <v>0</v>
      </c>
      <c r="K41" s="83">
        <v>0</v>
      </c>
      <c r="L41" s="83"/>
      <c r="M41" s="83">
        <v>0</v>
      </c>
      <c r="N41" s="83">
        <f>I41-J41</f>
        <v>0</v>
      </c>
    </row>
    <row r="42" spans="1:14" s="70" customFormat="1" ht="12.75">
      <c r="A42" s="107" t="s">
        <v>195</v>
      </c>
      <c r="B42" s="107" t="s">
        <v>52</v>
      </c>
      <c r="C42" s="82" t="s">
        <v>198</v>
      </c>
      <c r="D42" s="82"/>
      <c r="E42" s="83">
        <v>50000</v>
      </c>
      <c r="F42" s="83">
        <v>0</v>
      </c>
      <c r="G42" s="83">
        <v>0</v>
      </c>
      <c r="H42" s="83">
        <v>50000</v>
      </c>
      <c r="I42" s="83">
        <f aca="true" t="shared" si="3" ref="I42:I51">E42+F42-G42-H42</f>
        <v>0</v>
      </c>
      <c r="J42" s="83">
        <v>0</v>
      </c>
      <c r="K42" s="83">
        <v>0</v>
      </c>
      <c r="L42" s="83"/>
      <c r="M42" s="83">
        <v>0</v>
      </c>
      <c r="N42" s="83">
        <f aca="true" t="shared" si="4" ref="N42:N50">I42-J42-K42</f>
        <v>0</v>
      </c>
    </row>
    <row r="43" spans="1:14" s="70" customFormat="1" ht="12.75">
      <c r="A43" s="107" t="s">
        <v>199</v>
      </c>
      <c r="B43" s="107" t="s">
        <v>52</v>
      </c>
      <c r="C43" s="82" t="s">
        <v>216</v>
      </c>
      <c r="D43" s="82"/>
      <c r="E43" s="83">
        <v>30000</v>
      </c>
      <c r="F43" s="83">
        <v>0</v>
      </c>
      <c r="G43" s="83">
        <v>0</v>
      </c>
      <c r="H43" s="83">
        <v>30000</v>
      </c>
      <c r="I43" s="83">
        <f t="shared" si="3"/>
        <v>0</v>
      </c>
      <c r="J43" s="83">
        <v>0</v>
      </c>
      <c r="K43" s="83">
        <v>0</v>
      </c>
      <c r="L43" s="83"/>
      <c r="M43" s="83">
        <v>0</v>
      </c>
      <c r="N43" s="83">
        <f t="shared" si="4"/>
        <v>0</v>
      </c>
    </row>
    <row r="44" spans="1:19" s="70" customFormat="1" ht="12.75">
      <c r="A44" s="107" t="s">
        <v>200</v>
      </c>
      <c r="B44" s="107" t="s">
        <v>75</v>
      </c>
      <c r="C44" s="82" t="s">
        <v>201</v>
      </c>
      <c r="D44" s="82"/>
      <c r="E44" s="83">
        <v>500000</v>
      </c>
      <c r="F44" s="83">
        <v>0</v>
      </c>
      <c r="G44" s="83">
        <v>0</v>
      </c>
      <c r="H44" s="83">
        <v>500000</v>
      </c>
      <c r="I44" s="83">
        <f t="shared" si="3"/>
        <v>0</v>
      </c>
      <c r="J44" s="83">
        <v>0</v>
      </c>
      <c r="K44" s="83">
        <v>0</v>
      </c>
      <c r="L44" s="83"/>
      <c r="M44" s="83">
        <v>0</v>
      </c>
      <c r="N44" s="83">
        <f t="shared" si="4"/>
        <v>0</v>
      </c>
      <c r="S44" s="70" t="s">
        <v>217</v>
      </c>
    </row>
    <row r="45" spans="1:14" s="70" customFormat="1" ht="12.75">
      <c r="A45" s="107" t="s">
        <v>202</v>
      </c>
      <c r="B45" s="107" t="s">
        <v>75</v>
      </c>
      <c r="C45" s="82" t="s">
        <v>203</v>
      </c>
      <c r="D45" s="82"/>
      <c r="E45" s="83">
        <v>400000</v>
      </c>
      <c r="F45" s="83">
        <v>0</v>
      </c>
      <c r="G45" s="83">
        <v>0</v>
      </c>
      <c r="H45" s="83">
        <v>400000</v>
      </c>
      <c r="I45" s="83">
        <f t="shared" si="3"/>
        <v>0</v>
      </c>
      <c r="J45" s="83">
        <v>0</v>
      </c>
      <c r="K45" s="83">
        <v>0</v>
      </c>
      <c r="L45" s="83"/>
      <c r="M45" s="83">
        <v>0</v>
      </c>
      <c r="N45" s="83">
        <f t="shared" si="4"/>
        <v>0</v>
      </c>
    </row>
    <row r="46" spans="1:14" s="70" customFormat="1" ht="12.75">
      <c r="A46" s="107" t="s">
        <v>204</v>
      </c>
      <c r="B46" s="107" t="s">
        <v>52</v>
      </c>
      <c r="C46" s="82" t="s">
        <v>205</v>
      </c>
      <c r="D46" s="82"/>
      <c r="E46" s="83">
        <v>50000</v>
      </c>
      <c r="F46" s="83">
        <v>0</v>
      </c>
      <c r="G46" s="83">
        <v>0</v>
      </c>
      <c r="H46" s="83">
        <v>50000</v>
      </c>
      <c r="I46" s="83">
        <f t="shared" si="3"/>
        <v>0</v>
      </c>
      <c r="J46" s="83">
        <v>0</v>
      </c>
      <c r="K46" s="83">
        <v>0</v>
      </c>
      <c r="L46" s="83"/>
      <c r="M46" s="83">
        <v>0</v>
      </c>
      <c r="N46" s="83">
        <f t="shared" si="4"/>
        <v>0</v>
      </c>
    </row>
    <row r="47" spans="1:14" s="70" customFormat="1" ht="12.75">
      <c r="A47" s="107" t="s">
        <v>206</v>
      </c>
      <c r="B47" s="107" t="s">
        <v>75</v>
      </c>
      <c r="C47" s="82" t="s">
        <v>207</v>
      </c>
      <c r="D47" s="82"/>
      <c r="E47" s="83">
        <v>300000</v>
      </c>
      <c r="F47" s="83">
        <v>0</v>
      </c>
      <c r="G47" s="83">
        <v>0</v>
      </c>
      <c r="H47" s="83">
        <v>300000</v>
      </c>
      <c r="I47" s="83">
        <f t="shared" si="3"/>
        <v>0</v>
      </c>
      <c r="J47" s="83">
        <v>0</v>
      </c>
      <c r="K47" s="83">
        <v>0</v>
      </c>
      <c r="L47" s="83"/>
      <c r="M47" s="83">
        <v>0</v>
      </c>
      <c r="N47" s="83">
        <f t="shared" si="4"/>
        <v>0</v>
      </c>
    </row>
    <row r="48" spans="1:14" s="70" customFormat="1" ht="12.75">
      <c r="A48" s="107" t="s">
        <v>208</v>
      </c>
      <c r="B48" s="107" t="s">
        <v>52</v>
      </c>
      <c r="C48" s="82" t="s">
        <v>209</v>
      </c>
      <c r="D48" s="82"/>
      <c r="E48" s="83">
        <v>30000</v>
      </c>
      <c r="F48" s="83">
        <v>0</v>
      </c>
      <c r="G48" s="83">
        <v>0</v>
      </c>
      <c r="H48" s="83">
        <v>30000</v>
      </c>
      <c r="I48" s="83">
        <f>E48+F48-G48-H48</f>
        <v>0</v>
      </c>
      <c r="J48" s="83">
        <v>0</v>
      </c>
      <c r="K48" s="83">
        <v>0</v>
      </c>
      <c r="L48" s="83"/>
      <c r="M48" s="83">
        <v>0</v>
      </c>
      <c r="N48" s="83">
        <f>I48-J48-K48</f>
        <v>0</v>
      </c>
    </row>
    <row r="49" spans="1:14" s="70" customFormat="1" ht="12.75">
      <c r="A49" s="108" t="s">
        <v>210</v>
      </c>
      <c r="B49" s="107" t="s">
        <v>18</v>
      </c>
      <c r="C49" s="82" t="s">
        <v>211</v>
      </c>
      <c r="D49" s="82"/>
      <c r="E49" s="83">
        <v>50000</v>
      </c>
      <c r="F49" s="83">
        <v>0</v>
      </c>
      <c r="G49" s="83">
        <v>0</v>
      </c>
      <c r="H49" s="83">
        <v>50000</v>
      </c>
      <c r="I49" s="83">
        <f>E49+F49-G49-H49</f>
        <v>0</v>
      </c>
      <c r="J49" s="83">
        <v>0</v>
      </c>
      <c r="K49" s="83">
        <v>0</v>
      </c>
      <c r="L49" s="83"/>
      <c r="M49" s="83">
        <v>0</v>
      </c>
      <c r="N49" s="83">
        <f>I49-J49-K49</f>
        <v>0</v>
      </c>
    </row>
    <row r="50" spans="1:14" s="70" customFormat="1" ht="12.75">
      <c r="A50" s="107" t="s">
        <v>212</v>
      </c>
      <c r="B50" s="107" t="s">
        <v>18</v>
      </c>
      <c r="C50" s="82" t="s">
        <v>213</v>
      </c>
      <c r="D50" s="82"/>
      <c r="E50" s="83">
        <v>100000</v>
      </c>
      <c r="F50" s="83">
        <v>0</v>
      </c>
      <c r="G50" s="83">
        <v>0</v>
      </c>
      <c r="H50" s="83">
        <v>100000</v>
      </c>
      <c r="I50" s="83">
        <f t="shared" si="3"/>
        <v>0</v>
      </c>
      <c r="J50" s="83">
        <v>0</v>
      </c>
      <c r="K50" s="83">
        <v>0</v>
      </c>
      <c r="L50" s="83"/>
      <c r="M50" s="83">
        <v>0</v>
      </c>
      <c r="N50" s="83">
        <f t="shared" si="4"/>
        <v>0</v>
      </c>
    </row>
    <row r="51" spans="1:14" s="70" customFormat="1" ht="12.75">
      <c r="A51" s="107" t="s">
        <v>214</v>
      </c>
      <c r="B51" s="107" t="s">
        <v>18</v>
      </c>
      <c r="C51" s="82" t="s">
        <v>215</v>
      </c>
      <c r="D51" s="82"/>
      <c r="E51" s="83">
        <v>150000</v>
      </c>
      <c r="F51" s="83">
        <v>0</v>
      </c>
      <c r="G51" s="83">
        <v>0</v>
      </c>
      <c r="H51" s="83">
        <v>150000</v>
      </c>
      <c r="I51" s="83">
        <f t="shared" si="3"/>
        <v>0</v>
      </c>
      <c r="J51" s="83">
        <v>0</v>
      </c>
      <c r="K51" s="83">
        <v>0</v>
      </c>
      <c r="L51" s="83"/>
      <c r="M51" s="83">
        <v>0</v>
      </c>
      <c r="N51" s="83">
        <v>0</v>
      </c>
    </row>
    <row r="52" spans="1:14" s="71" customFormat="1" ht="12.75">
      <c r="A52" s="109"/>
      <c r="B52" s="85"/>
      <c r="C52" s="82" t="s">
        <v>8</v>
      </c>
      <c r="D52" s="82"/>
      <c r="E52" s="83">
        <f aca="true" t="shared" si="5" ref="E52:N52">SUM(E6:E51)</f>
        <v>36171958</v>
      </c>
      <c r="F52" s="83">
        <f t="shared" si="5"/>
        <v>1215165</v>
      </c>
      <c r="G52" s="83">
        <f t="shared" si="5"/>
        <v>1545165</v>
      </c>
      <c r="H52" s="83">
        <f t="shared" si="5"/>
        <v>8539402.19</v>
      </c>
      <c r="I52" s="83">
        <f t="shared" si="5"/>
        <v>27302555.81</v>
      </c>
      <c r="J52" s="83">
        <f t="shared" si="5"/>
        <v>684575.73</v>
      </c>
      <c r="K52" s="84">
        <f t="shared" si="5"/>
        <v>9761268.33</v>
      </c>
      <c r="L52" s="84"/>
      <c r="M52" s="84">
        <f>SUM(M6:M51)</f>
        <v>3850094.64</v>
      </c>
      <c r="N52" s="83">
        <f t="shared" si="5"/>
        <v>16856711.75</v>
      </c>
    </row>
    <row r="53" s="90" customFormat="1" ht="11.25">
      <c r="F53" s="110"/>
    </row>
  </sheetData>
  <sheetProtection/>
  <mergeCells count="24">
    <mergeCell ref="K11:K12"/>
    <mergeCell ref="N11:N12"/>
    <mergeCell ref="A13:A15"/>
    <mergeCell ref="B13:B15"/>
    <mergeCell ref="C13:C15"/>
    <mergeCell ref="E13:E15"/>
    <mergeCell ref="H13:H15"/>
    <mergeCell ref="I13:I15"/>
    <mergeCell ref="K13:K15"/>
    <mergeCell ref="N13:N15"/>
    <mergeCell ref="A11:A12"/>
    <mergeCell ref="B11:B12"/>
    <mergeCell ref="C11:C12"/>
    <mergeCell ref="E11:E12"/>
    <mergeCell ref="H11:H12"/>
    <mergeCell ref="I11:I12"/>
    <mergeCell ref="K6:K10"/>
    <mergeCell ref="N6:N10"/>
    <mergeCell ref="A6:A10"/>
    <mergeCell ref="B6:B10"/>
    <mergeCell ref="C6:C10"/>
    <mergeCell ref="E6:E10"/>
    <mergeCell ref="H6:H10"/>
    <mergeCell ref="I6:I10"/>
  </mergeCells>
  <printOptions/>
  <pageMargins left="0.5118110236220472" right="0.5118110236220472" top="0.7874015748031497" bottom="0.7874015748031497" header="0.31496062992125984" footer="0.31496062992125984"/>
  <pageSetup fitToHeight="1" fitToWidth="1" horizontalDpi="200" verticalDpi="2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C8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H71" sqref="H71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117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0</v>
      </c>
      <c r="I8" s="17">
        <v>70689.5</v>
      </c>
      <c r="J8" s="39">
        <f t="shared" si="0"/>
        <v>6260.5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7000</v>
      </c>
      <c r="I9" s="15">
        <v>100</v>
      </c>
      <c r="J9" s="16">
        <f t="shared" si="0"/>
        <v>30862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0</v>
      </c>
      <c r="I10" s="17">
        <v>14137.9</v>
      </c>
      <c r="J10" s="39">
        <f t="shared" si="0"/>
        <v>482.60000000000036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0</v>
      </c>
      <c r="J12" s="39">
        <f t="shared" si="0"/>
        <v>8550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7000</v>
      </c>
      <c r="I15" s="18">
        <v>100</v>
      </c>
      <c r="J15" s="39">
        <f t="shared" si="0"/>
        <v>51382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3000</v>
      </c>
      <c r="J16" s="16">
        <f t="shared" si="0"/>
        <v>31200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4288.2</v>
      </c>
      <c r="H20" s="18">
        <v>0</v>
      </c>
      <c r="I20" s="18">
        <v>0</v>
      </c>
      <c r="J20" s="39">
        <f t="shared" si="0"/>
        <v>38593.8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17152.6</v>
      </c>
      <c r="H21" s="15">
        <v>0</v>
      </c>
      <c r="I21" s="15">
        <v>0</v>
      </c>
      <c r="J21" s="16">
        <f t="shared" si="0"/>
        <v>154373.4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2858.8</v>
      </c>
      <c r="H22" s="18">
        <v>0</v>
      </c>
      <c r="I22" s="18">
        <v>0</v>
      </c>
      <c r="J22" s="39">
        <f t="shared" si="0"/>
        <v>25729.2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11435.1</v>
      </c>
      <c r="H23" s="15">
        <v>0</v>
      </c>
      <c r="I23" s="15">
        <v>0</v>
      </c>
      <c r="J23" s="16">
        <f t="shared" si="0"/>
        <v>102915.9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0</v>
      </c>
      <c r="I24" s="15">
        <v>0</v>
      </c>
      <c r="J24" s="16">
        <f t="shared" si="0"/>
        <v>25650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0</v>
      </c>
      <c r="J25" s="16">
        <f t="shared" si="0"/>
        <v>85500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80000</v>
      </c>
      <c r="I27" s="15">
        <v>166284.26</v>
      </c>
      <c r="J27" s="16">
        <f t="shared" si="0"/>
        <v>10215.73999999999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0</v>
      </c>
      <c r="J28" s="39">
        <f t="shared" si="0"/>
        <v>34884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0</v>
      </c>
      <c r="J32" s="39">
        <f t="shared" si="0"/>
        <v>11330918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/>
      <c r="G33" s="15">
        <v>475</v>
      </c>
      <c r="H33" s="15">
        <v>0</v>
      </c>
      <c r="I33" s="15">
        <v>0</v>
      </c>
      <c r="J33" s="16">
        <f t="shared" si="0"/>
        <v>4275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/>
      <c r="G34" s="17">
        <v>28500</v>
      </c>
      <c r="H34" s="17">
        <v>75650</v>
      </c>
      <c r="I34" s="17">
        <v>8718.16</v>
      </c>
      <c r="J34" s="39">
        <f t="shared" si="0"/>
        <v>172131.84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/>
      <c r="G35" s="15">
        <v>950</v>
      </c>
      <c r="H35" s="15">
        <v>0</v>
      </c>
      <c r="I35" s="15">
        <v>2300</v>
      </c>
      <c r="J35" s="16">
        <f t="shared" si="0"/>
        <v>6250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/>
      <c r="G36" s="17">
        <v>95</v>
      </c>
      <c r="H36" s="17">
        <v>0</v>
      </c>
      <c r="I36" s="17">
        <v>0</v>
      </c>
      <c r="J36" s="39">
        <f t="shared" si="0"/>
        <v>855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/>
      <c r="G37" s="15">
        <v>474.9</v>
      </c>
      <c r="H37" s="15">
        <v>0</v>
      </c>
      <c r="I37" s="15">
        <v>0</v>
      </c>
      <c r="J37" s="16">
        <f t="shared" si="0"/>
        <v>4274.1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224000</v>
      </c>
      <c r="I38" s="17">
        <v>496522.81</v>
      </c>
      <c r="J38" s="39">
        <f t="shared" si="0"/>
        <v>561977.19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83215.09</v>
      </c>
      <c r="J39" s="39">
        <f aca="true" t="shared" si="1" ref="J39:J70">D39+E39-F39-G39-H39-I39</f>
        <v>1067733.91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t="shared" si="1"/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15947.63</v>
      </c>
      <c r="J41" s="16">
        <f t="shared" si="1"/>
        <v>281179.37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/>
      <c r="G42" s="17">
        <v>4750</v>
      </c>
      <c r="H42" s="17">
        <v>0</v>
      </c>
      <c r="I42" s="17">
        <v>0</v>
      </c>
      <c r="J42" s="39">
        <f t="shared" si="1"/>
        <v>42750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0</v>
      </c>
      <c r="I43" s="15">
        <v>741</v>
      </c>
      <c r="J43" s="16">
        <f t="shared" si="1"/>
        <v>42009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0</v>
      </c>
      <c r="I45" s="15">
        <v>0</v>
      </c>
      <c r="J45" s="16">
        <f t="shared" si="1"/>
        <v>17100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0</v>
      </c>
      <c r="I47" s="17">
        <v>0</v>
      </c>
      <c r="J47" s="39">
        <f t="shared" si="1"/>
        <v>280000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/>
      <c r="G53" s="15">
        <v>94394.8</v>
      </c>
      <c r="H53" s="15">
        <v>0</v>
      </c>
      <c r="I53" s="15">
        <v>0</v>
      </c>
      <c r="J53" s="16">
        <f t="shared" si="1"/>
        <v>849553.2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/>
      <c r="G54" s="17">
        <v>475</v>
      </c>
      <c r="H54" s="17">
        <v>0</v>
      </c>
      <c r="I54" s="17">
        <v>0</v>
      </c>
      <c r="J54" s="39">
        <f t="shared" si="1"/>
        <v>4275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/>
      <c r="G55" s="15">
        <v>28500</v>
      </c>
      <c r="H55" s="15">
        <v>0</v>
      </c>
      <c r="I55" s="15">
        <v>0</v>
      </c>
      <c r="J55" s="16">
        <f t="shared" si="1"/>
        <v>256500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/>
      <c r="G56" s="17">
        <v>142500</v>
      </c>
      <c r="H56" s="17">
        <v>0</v>
      </c>
      <c r="I56" s="17">
        <v>564910.55</v>
      </c>
      <c r="J56" s="39">
        <f t="shared" si="1"/>
        <v>717589.45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/>
      <c r="G57" s="15">
        <v>95</v>
      </c>
      <c r="H57" s="15">
        <v>0</v>
      </c>
      <c r="I57" s="15">
        <v>0</v>
      </c>
      <c r="J57" s="16">
        <f t="shared" si="1"/>
        <v>855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/>
      <c r="G58" s="17">
        <v>4750</v>
      </c>
      <c r="H58" s="17">
        <v>0</v>
      </c>
      <c r="I58" s="17">
        <v>0</v>
      </c>
      <c r="J58" s="39">
        <f t="shared" si="1"/>
        <v>42750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/>
      <c r="G59" s="17">
        <v>142500</v>
      </c>
      <c r="H59" s="17">
        <v>0</v>
      </c>
      <c r="I59" s="17">
        <v>618264.03</v>
      </c>
      <c r="J59" s="39">
        <f t="shared" si="1"/>
        <v>664235.97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/>
      <c r="G61" s="17">
        <v>140000</v>
      </c>
      <c r="H61" s="17">
        <v>0</v>
      </c>
      <c r="I61" s="17">
        <v>0</v>
      </c>
      <c r="J61" s="39">
        <f t="shared" si="1"/>
        <v>560000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/>
      <c r="G62" s="17">
        <v>185000</v>
      </c>
      <c r="H62" s="17">
        <v>0</v>
      </c>
      <c r="I62" s="17">
        <v>826096.25</v>
      </c>
      <c r="J62" s="39">
        <f t="shared" si="1"/>
        <v>838903.75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t="shared" si="1"/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4000</v>
      </c>
      <c r="I65" s="17">
        <v>700</v>
      </c>
      <c r="J65" s="39">
        <f t="shared" si="1"/>
        <v>283948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 t="shared" si="1"/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90250</v>
      </c>
      <c r="H67" s="17">
        <v>0</v>
      </c>
      <c r="I67" s="17">
        <v>0</v>
      </c>
      <c r="J67" s="39">
        <f t="shared" si="1"/>
        <v>0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332500</v>
      </c>
      <c r="H68" s="17">
        <v>0</v>
      </c>
      <c r="I68" s="17">
        <v>0</v>
      </c>
      <c r="J68" s="39">
        <f t="shared" si="1"/>
        <v>0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219450</v>
      </c>
      <c r="H69" s="15">
        <v>0</v>
      </c>
      <c r="I69" s="15">
        <v>0</v>
      </c>
      <c r="J69" s="16">
        <f t="shared" si="1"/>
        <v>0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15200</v>
      </c>
      <c r="H70" s="17">
        <v>0</v>
      </c>
      <c r="I70" s="17">
        <v>0</v>
      </c>
      <c r="J70" s="39">
        <f t="shared" si="1"/>
        <v>0</v>
      </c>
    </row>
    <row r="71" spans="1:10" ht="12" thickBot="1">
      <c r="A71" s="11"/>
      <c r="B71" s="19"/>
      <c r="C71" s="12" t="s">
        <v>8</v>
      </c>
      <c r="D71" s="13">
        <f aca="true" t="shared" si="2" ref="D71:I71">SUM(D5:D70)</f>
        <v>25429817</v>
      </c>
      <c r="E71" s="13">
        <f t="shared" si="2"/>
        <v>0</v>
      </c>
      <c r="F71" s="13">
        <f t="shared" si="2"/>
        <v>0</v>
      </c>
      <c r="G71" s="13">
        <f t="shared" si="2"/>
        <v>2033142.8</v>
      </c>
      <c r="H71" s="13">
        <f t="shared" si="2"/>
        <v>397650</v>
      </c>
      <c r="I71" s="13">
        <f t="shared" si="2"/>
        <v>2872582.1799999997</v>
      </c>
      <c r="J71" s="40">
        <f>SUM(J7:J70)</f>
        <v>20126442.02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C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G71" sqref="G71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118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0</v>
      </c>
      <c r="I8" s="17">
        <v>70689.5</v>
      </c>
      <c r="J8" s="39">
        <f t="shared" si="0"/>
        <v>6260.5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0</v>
      </c>
      <c r="I9" s="15">
        <v>7100</v>
      </c>
      <c r="J9" s="16">
        <f t="shared" si="0"/>
        <v>30862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0</v>
      </c>
      <c r="I10" s="17">
        <v>14137.9</v>
      </c>
      <c r="J10" s="39">
        <f t="shared" si="0"/>
        <v>482.60000000000036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0</v>
      </c>
      <c r="J12" s="39">
        <f t="shared" si="0"/>
        <v>8550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0</v>
      </c>
      <c r="I15" s="18">
        <v>7100</v>
      </c>
      <c r="J15" s="39">
        <f t="shared" si="0"/>
        <v>51382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3000</v>
      </c>
      <c r="I16" s="15">
        <v>3000</v>
      </c>
      <c r="J16" s="16">
        <f t="shared" si="0"/>
        <v>28200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4288.2</v>
      </c>
      <c r="H20" s="18">
        <v>0</v>
      </c>
      <c r="I20" s="18">
        <v>0</v>
      </c>
      <c r="J20" s="39">
        <f t="shared" si="0"/>
        <v>38593.8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17152.6</v>
      </c>
      <c r="H21" s="15">
        <v>0</v>
      </c>
      <c r="I21" s="15">
        <v>0</v>
      </c>
      <c r="J21" s="16">
        <f t="shared" si="0"/>
        <v>154373.4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2858.8</v>
      </c>
      <c r="H22" s="18">
        <v>0</v>
      </c>
      <c r="I22" s="18">
        <v>0</v>
      </c>
      <c r="J22" s="39">
        <f t="shared" si="0"/>
        <v>25729.2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11435.1</v>
      </c>
      <c r="H23" s="15">
        <v>0</v>
      </c>
      <c r="I23" s="15">
        <v>0</v>
      </c>
      <c r="J23" s="16">
        <f t="shared" si="0"/>
        <v>102915.9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0</v>
      </c>
      <c r="I24" s="15">
        <v>0</v>
      </c>
      <c r="J24" s="16">
        <f t="shared" si="0"/>
        <v>25650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0</v>
      </c>
      <c r="J25" s="16">
        <f t="shared" si="0"/>
        <v>85500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0</v>
      </c>
      <c r="I27" s="15">
        <v>246284.26</v>
      </c>
      <c r="J27" s="16">
        <f t="shared" si="0"/>
        <v>10215.73999999999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0</v>
      </c>
      <c r="J28" s="39">
        <f t="shared" si="0"/>
        <v>34884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0</v>
      </c>
      <c r="J32" s="39">
        <f t="shared" si="0"/>
        <v>11330918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/>
      <c r="G33" s="15">
        <v>475</v>
      </c>
      <c r="H33" s="15">
        <v>0</v>
      </c>
      <c r="I33" s="15">
        <v>0</v>
      </c>
      <c r="J33" s="16">
        <f t="shared" si="0"/>
        <v>4275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/>
      <c r="G34" s="17">
        <v>28500</v>
      </c>
      <c r="H34" s="17">
        <v>75650</v>
      </c>
      <c r="I34" s="17">
        <v>8718.16</v>
      </c>
      <c r="J34" s="39">
        <f t="shared" si="0"/>
        <v>172131.84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/>
      <c r="G35" s="15">
        <v>950</v>
      </c>
      <c r="H35" s="15">
        <v>0</v>
      </c>
      <c r="I35" s="15">
        <v>2300</v>
      </c>
      <c r="J35" s="16">
        <f t="shared" si="0"/>
        <v>6250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/>
      <c r="G36" s="17">
        <v>95</v>
      </c>
      <c r="H36" s="17">
        <v>0</v>
      </c>
      <c r="I36" s="17">
        <v>0</v>
      </c>
      <c r="J36" s="39">
        <f t="shared" si="0"/>
        <v>855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/>
      <c r="G37" s="15">
        <v>474.9</v>
      </c>
      <c r="H37" s="15">
        <v>0</v>
      </c>
      <c r="I37" s="15">
        <v>0</v>
      </c>
      <c r="J37" s="16">
        <f t="shared" si="0"/>
        <v>4274.1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2084.55</v>
      </c>
      <c r="I38" s="17">
        <v>718522.81</v>
      </c>
      <c r="J38" s="39">
        <f t="shared" si="0"/>
        <v>561892.6399999999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83215.09</v>
      </c>
      <c r="J39" s="39">
        <f aca="true" t="shared" si="1" ref="J39:J70">D39+E39-F39-G39-H39-I39</f>
        <v>1067733.91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t="shared" si="1"/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15947.63</v>
      </c>
      <c r="J41" s="16">
        <f t="shared" si="1"/>
        <v>281179.37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/>
      <c r="G42" s="17">
        <v>4750</v>
      </c>
      <c r="H42" s="17">
        <v>0</v>
      </c>
      <c r="I42" s="17">
        <v>0</v>
      </c>
      <c r="J42" s="39">
        <f t="shared" si="1"/>
        <v>42750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0</v>
      </c>
      <c r="I43" s="15">
        <v>741</v>
      </c>
      <c r="J43" s="16">
        <f t="shared" si="1"/>
        <v>42009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0</v>
      </c>
      <c r="I45" s="15">
        <v>0</v>
      </c>
      <c r="J45" s="16">
        <f t="shared" si="1"/>
        <v>17100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0</v>
      </c>
      <c r="I47" s="17">
        <v>0</v>
      </c>
      <c r="J47" s="39">
        <f t="shared" si="1"/>
        <v>280000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/>
      <c r="G53" s="15">
        <v>94394.8</v>
      </c>
      <c r="H53" s="15">
        <v>0</v>
      </c>
      <c r="I53" s="15">
        <v>0</v>
      </c>
      <c r="J53" s="16">
        <f t="shared" si="1"/>
        <v>849553.2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/>
      <c r="G54" s="17">
        <v>475</v>
      </c>
      <c r="H54" s="17">
        <v>0</v>
      </c>
      <c r="I54" s="17">
        <v>0</v>
      </c>
      <c r="J54" s="39">
        <f t="shared" si="1"/>
        <v>4275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/>
      <c r="G55" s="15">
        <v>28500</v>
      </c>
      <c r="H55" s="15">
        <v>0</v>
      </c>
      <c r="I55" s="15">
        <v>0</v>
      </c>
      <c r="J55" s="16">
        <f t="shared" si="1"/>
        <v>256500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/>
      <c r="G56" s="17">
        <v>142500</v>
      </c>
      <c r="H56" s="17">
        <v>0</v>
      </c>
      <c r="I56" s="17">
        <v>564910.55</v>
      </c>
      <c r="J56" s="39">
        <f t="shared" si="1"/>
        <v>717589.45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/>
      <c r="G57" s="15">
        <v>95</v>
      </c>
      <c r="H57" s="15">
        <v>0</v>
      </c>
      <c r="I57" s="15">
        <v>0</v>
      </c>
      <c r="J57" s="16">
        <f t="shared" si="1"/>
        <v>855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/>
      <c r="G58" s="17">
        <v>4750</v>
      </c>
      <c r="H58" s="17">
        <v>0</v>
      </c>
      <c r="I58" s="17">
        <v>0</v>
      </c>
      <c r="J58" s="39">
        <f t="shared" si="1"/>
        <v>42750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/>
      <c r="G59" s="17">
        <v>142500</v>
      </c>
      <c r="H59" s="17">
        <v>0</v>
      </c>
      <c r="I59" s="17">
        <v>618264.03</v>
      </c>
      <c r="J59" s="39">
        <f t="shared" si="1"/>
        <v>664235.97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/>
      <c r="G61" s="17">
        <v>140000</v>
      </c>
      <c r="H61" s="17">
        <v>0</v>
      </c>
      <c r="I61" s="17">
        <v>0</v>
      </c>
      <c r="J61" s="39">
        <f t="shared" si="1"/>
        <v>560000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/>
      <c r="G62" s="17">
        <v>185000</v>
      </c>
      <c r="H62" s="17">
        <v>0</v>
      </c>
      <c r="I62" s="17">
        <v>826096.25</v>
      </c>
      <c r="J62" s="39">
        <f t="shared" si="1"/>
        <v>838903.75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t="shared" si="1"/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0</v>
      </c>
      <c r="I65" s="17">
        <v>4700</v>
      </c>
      <c r="J65" s="39">
        <f t="shared" si="1"/>
        <v>283948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 t="shared" si="1"/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76712.5</v>
      </c>
      <c r="H67" s="17">
        <v>0</v>
      </c>
      <c r="I67" s="17">
        <v>0</v>
      </c>
      <c r="J67" s="39">
        <f t="shared" si="1"/>
        <v>13537.5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282625</v>
      </c>
      <c r="H68" s="17">
        <v>48139.6</v>
      </c>
      <c r="I68" s="17">
        <v>0</v>
      </c>
      <c r="J68" s="39">
        <f t="shared" si="1"/>
        <v>1735.4000000000015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186532.5</v>
      </c>
      <c r="H69" s="15">
        <v>0</v>
      </c>
      <c r="I69" s="15">
        <v>0</v>
      </c>
      <c r="J69" s="16">
        <f t="shared" si="1"/>
        <v>32917.5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15200</v>
      </c>
      <c r="H70" s="17">
        <v>0</v>
      </c>
      <c r="I70" s="17">
        <v>0</v>
      </c>
      <c r="J70" s="39">
        <f t="shared" si="1"/>
        <v>0</v>
      </c>
    </row>
    <row r="71" spans="1:10" ht="12" thickBot="1">
      <c r="A71" s="11"/>
      <c r="B71" s="19"/>
      <c r="C71" s="12" t="s">
        <v>8</v>
      </c>
      <c r="D71" s="13">
        <f aca="true" t="shared" si="2" ref="D71:I71">SUM(D5:D70)</f>
        <v>25429817</v>
      </c>
      <c r="E71" s="13">
        <f t="shared" si="2"/>
        <v>0</v>
      </c>
      <c r="F71" s="13">
        <f t="shared" si="2"/>
        <v>0</v>
      </c>
      <c r="G71" s="13">
        <f t="shared" si="2"/>
        <v>1936812.8</v>
      </c>
      <c r="H71" s="13">
        <f t="shared" si="2"/>
        <v>128874.15</v>
      </c>
      <c r="I71" s="13">
        <f t="shared" si="2"/>
        <v>3192582.18</v>
      </c>
      <c r="J71" s="40">
        <f>SUM(J7:J70)</f>
        <v>20171547.869999997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D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E8" sqref="E8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119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0</v>
      </c>
      <c r="I8" s="17">
        <v>70689.5</v>
      </c>
      <c r="J8" s="39">
        <f t="shared" si="0"/>
        <v>6260.5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0</v>
      </c>
      <c r="I9" s="15">
        <v>7100</v>
      </c>
      <c r="J9" s="16">
        <f t="shared" si="0"/>
        <v>30862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0</v>
      </c>
      <c r="I10" s="17">
        <v>14137.9</v>
      </c>
      <c r="J10" s="39">
        <f t="shared" si="0"/>
        <v>482.60000000000036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0</v>
      </c>
      <c r="J12" s="39">
        <f t="shared" si="0"/>
        <v>8550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0</v>
      </c>
      <c r="I15" s="18">
        <v>7100</v>
      </c>
      <c r="J15" s="39">
        <f t="shared" si="0"/>
        <v>51382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3000</v>
      </c>
      <c r="I16" s="15">
        <v>3000</v>
      </c>
      <c r="J16" s="16">
        <f t="shared" si="0"/>
        <v>28200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42881.99</v>
      </c>
      <c r="H20" s="18">
        <v>0</v>
      </c>
      <c r="I20" s="18">
        <v>0</v>
      </c>
      <c r="J20" s="39">
        <f t="shared" si="0"/>
        <v>0.010000000002037268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171526</v>
      </c>
      <c r="H21" s="15">
        <v>0</v>
      </c>
      <c r="I21" s="15">
        <v>0</v>
      </c>
      <c r="J21" s="16">
        <f t="shared" si="0"/>
        <v>0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28587.99</v>
      </c>
      <c r="H22" s="18">
        <v>0</v>
      </c>
      <c r="I22" s="18">
        <v>0</v>
      </c>
      <c r="J22" s="39">
        <f t="shared" si="0"/>
        <v>0.00999999999839929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114351</v>
      </c>
      <c r="H23" s="15">
        <v>0</v>
      </c>
      <c r="I23" s="15">
        <v>0</v>
      </c>
      <c r="J23" s="16">
        <f t="shared" si="0"/>
        <v>0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0</v>
      </c>
      <c r="I24" s="15">
        <v>0</v>
      </c>
      <c r="J24" s="16">
        <f t="shared" si="0"/>
        <v>25650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0</v>
      </c>
      <c r="J25" s="16">
        <f t="shared" si="0"/>
        <v>85500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0</v>
      </c>
      <c r="I27" s="15">
        <v>246284.26</v>
      </c>
      <c r="J27" s="16">
        <f t="shared" si="0"/>
        <v>10215.73999999999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0</v>
      </c>
      <c r="J28" s="39">
        <f t="shared" si="0"/>
        <v>34884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0</v>
      </c>
      <c r="J32" s="39">
        <f t="shared" si="0"/>
        <v>11330918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/>
      <c r="G33" s="15">
        <v>475</v>
      </c>
      <c r="H33" s="15">
        <v>0</v>
      </c>
      <c r="I33" s="15">
        <v>0</v>
      </c>
      <c r="J33" s="16">
        <f t="shared" si="0"/>
        <v>4275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/>
      <c r="G34" s="17">
        <v>28500</v>
      </c>
      <c r="H34" s="17">
        <v>4998</v>
      </c>
      <c r="I34" s="17">
        <v>84368.16</v>
      </c>
      <c r="J34" s="39">
        <f t="shared" si="0"/>
        <v>167133.84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/>
      <c r="G35" s="15">
        <v>950</v>
      </c>
      <c r="H35" s="15">
        <v>0</v>
      </c>
      <c r="I35" s="15">
        <v>2300</v>
      </c>
      <c r="J35" s="16">
        <f t="shared" si="0"/>
        <v>6250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/>
      <c r="G36" s="17">
        <v>95</v>
      </c>
      <c r="H36" s="17">
        <v>0</v>
      </c>
      <c r="I36" s="17">
        <v>0</v>
      </c>
      <c r="J36" s="39">
        <f t="shared" si="0"/>
        <v>855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/>
      <c r="G37" s="15">
        <v>474.9</v>
      </c>
      <c r="H37" s="15">
        <v>0</v>
      </c>
      <c r="I37" s="15">
        <v>0</v>
      </c>
      <c r="J37" s="16">
        <f t="shared" si="0"/>
        <v>4274.1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2084.55</v>
      </c>
      <c r="I38" s="17">
        <v>718522.81</v>
      </c>
      <c r="J38" s="39">
        <f t="shared" si="0"/>
        <v>561892.6399999999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83215.09</v>
      </c>
      <c r="J39" s="39">
        <f aca="true" t="shared" si="1" ref="J39:J70">D39+E39-F39-G39-H39-I39</f>
        <v>1067733.91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t="shared" si="1"/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15947.63</v>
      </c>
      <c r="J41" s="16">
        <f t="shared" si="1"/>
        <v>281179.37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/>
      <c r="G42" s="17">
        <v>4750</v>
      </c>
      <c r="H42" s="17">
        <v>0</v>
      </c>
      <c r="I42" s="17">
        <v>0</v>
      </c>
      <c r="J42" s="39">
        <f t="shared" si="1"/>
        <v>42750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0</v>
      </c>
      <c r="I43" s="15">
        <v>741</v>
      </c>
      <c r="J43" s="16">
        <f t="shared" si="1"/>
        <v>42009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0</v>
      </c>
      <c r="I45" s="15">
        <v>0</v>
      </c>
      <c r="J45" s="16">
        <f t="shared" si="1"/>
        <v>17100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0</v>
      </c>
      <c r="I47" s="17">
        <v>0</v>
      </c>
      <c r="J47" s="39">
        <f t="shared" si="1"/>
        <v>280000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/>
      <c r="G53" s="15">
        <v>94394.8</v>
      </c>
      <c r="H53" s="15">
        <v>0</v>
      </c>
      <c r="I53" s="15">
        <v>0</v>
      </c>
      <c r="J53" s="16">
        <f t="shared" si="1"/>
        <v>849553.2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/>
      <c r="G54" s="17">
        <v>475</v>
      </c>
      <c r="H54" s="17">
        <v>0</v>
      </c>
      <c r="I54" s="17">
        <v>0</v>
      </c>
      <c r="J54" s="39">
        <f t="shared" si="1"/>
        <v>4275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/>
      <c r="G55" s="15">
        <v>28500</v>
      </c>
      <c r="H55" s="15">
        <v>21056</v>
      </c>
      <c r="I55" s="15">
        <v>0</v>
      </c>
      <c r="J55" s="16">
        <f t="shared" si="1"/>
        <v>235444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/>
      <c r="G56" s="17">
        <v>142500</v>
      </c>
      <c r="H56" s="17">
        <v>0</v>
      </c>
      <c r="I56" s="17">
        <v>564910.55</v>
      </c>
      <c r="J56" s="39">
        <f t="shared" si="1"/>
        <v>717589.45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/>
      <c r="G57" s="15">
        <v>95</v>
      </c>
      <c r="H57" s="15">
        <v>0</v>
      </c>
      <c r="I57" s="15">
        <v>0</v>
      </c>
      <c r="J57" s="16">
        <f t="shared" si="1"/>
        <v>855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/>
      <c r="G58" s="17">
        <v>4750</v>
      </c>
      <c r="H58" s="17">
        <v>0</v>
      </c>
      <c r="I58" s="17">
        <v>0</v>
      </c>
      <c r="J58" s="39">
        <f t="shared" si="1"/>
        <v>42750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/>
      <c r="G59" s="17">
        <v>142500</v>
      </c>
      <c r="H59" s="17">
        <v>0</v>
      </c>
      <c r="I59" s="17">
        <v>618264.03</v>
      </c>
      <c r="J59" s="39">
        <f t="shared" si="1"/>
        <v>664235.97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/>
      <c r="G61" s="17">
        <v>140000</v>
      </c>
      <c r="H61" s="17">
        <v>0</v>
      </c>
      <c r="I61" s="17">
        <v>0</v>
      </c>
      <c r="J61" s="39">
        <f t="shared" si="1"/>
        <v>560000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/>
      <c r="G62" s="17">
        <v>185000</v>
      </c>
      <c r="H62" s="17">
        <v>0</v>
      </c>
      <c r="I62" s="17">
        <v>826096.25</v>
      </c>
      <c r="J62" s="39">
        <f t="shared" si="1"/>
        <v>838903.75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t="shared" si="1"/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0</v>
      </c>
      <c r="I65" s="17">
        <v>4700</v>
      </c>
      <c r="J65" s="39">
        <f t="shared" si="1"/>
        <v>283948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 t="shared" si="1"/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76712.5</v>
      </c>
      <c r="H67" s="17">
        <v>0</v>
      </c>
      <c r="I67" s="17">
        <v>0</v>
      </c>
      <c r="J67" s="39">
        <f t="shared" si="1"/>
        <v>13537.5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282625</v>
      </c>
      <c r="H68" s="17">
        <v>48139.6</v>
      </c>
      <c r="I68" s="17">
        <v>0</v>
      </c>
      <c r="J68" s="39">
        <f t="shared" si="1"/>
        <v>1735.4000000000015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186532.5</v>
      </c>
      <c r="H69" s="15">
        <v>0</v>
      </c>
      <c r="I69" s="15">
        <v>0</v>
      </c>
      <c r="J69" s="16">
        <f t="shared" si="1"/>
        <v>32917.5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15200</v>
      </c>
      <c r="H70" s="17">
        <v>0</v>
      </c>
      <c r="I70" s="17">
        <v>0</v>
      </c>
      <c r="J70" s="39">
        <f t="shared" si="1"/>
        <v>0</v>
      </c>
    </row>
    <row r="71" spans="1:10" ht="12" thickBot="1">
      <c r="A71" s="11"/>
      <c r="B71" s="19"/>
      <c r="C71" s="12" t="s">
        <v>8</v>
      </c>
      <c r="D71" s="13">
        <f aca="true" t="shared" si="2" ref="D71:I71">SUM(D5:D70)</f>
        <v>25429817</v>
      </c>
      <c r="E71" s="13">
        <f t="shared" si="2"/>
        <v>0</v>
      </c>
      <c r="F71" s="13">
        <f t="shared" si="2"/>
        <v>0</v>
      </c>
      <c r="G71" s="13">
        <f t="shared" si="2"/>
        <v>2258425.08</v>
      </c>
      <c r="H71" s="13">
        <f t="shared" si="2"/>
        <v>79278.15</v>
      </c>
      <c r="I71" s="13">
        <f t="shared" si="2"/>
        <v>3268232.18</v>
      </c>
      <c r="J71" s="40">
        <f>SUM(J7:J70)</f>
        <v>19823881.59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C5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A71" sqref="A71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120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0</v>
      </c>
      <c r="I8" s="17">
        <v>70689.5</v>
      </c>
      <c r="J8" s="39">
        <f t="shared" si="0"/>
        <v>6260.5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30518.4</v>
      </c>
      <c r="I9" s="15">
        <v>7100</v>
      </c>
      <c r="J9" s="16">
        <f t="shared" si="0"/>
        <v>343.59999999999854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0</v>
      </c>
      <c r="I10" s="17">
        <v>14137.9</v>
      </c>
      <c r="J10" s="39">
        <f t="shared" si="0"/>
        <v>482.60000000000036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0</v>
      </c>
      <c r="J12" s="39">
        <f t="shared" si="0"/>
        <v>8550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0</v>
      </c>
      <c r="I15" s="18">
        <v>7100</v>
      </c>
      <c r="J15" s="39">
        <f t="shared" si="0"/>
        <v>51382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6000</v>
      </c>
      <c r="J16" s="16">
        <f t="shared" si="0"/>
        <v>28200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42881.99</v>
      </c>
      <c r="H20" s="18">
        <v>0</v>
      </c>
      <c r="I20" s="18">
        <v>0</v>
      </c>
      <c r="J20" s="39">
        <f t="shared" si="0"/>
        <v>0.010000000002037268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171526</v>
      </c>
      <c r="H21" s="15">
        <v>0</v>
      </c>
      <c r="I21" s="15">
        <v>0</v>
      </c>
      <c r="J21" s="16">
        <f t="shared" si="0"/>
        <v>0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28587.99</v>
      </c>
      <c r="H22" s="18">
        <v>0</v>
      </c>
      <c r="I22" s="18">
        <v>0</v>
      </c>
      <c r="J22" s="39">
        <f t="shared" si="0"/>
        <v>0.00999999999839929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114351</v>
      </c>
      <c r="H23" s="15">
        <v>0</v>
      </c>
      <c r="I23" s="15">
        <v>0</v>
      </c>
      <c r="J23" s="16">
        <f t="shared" si="0"/>
        <v>0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0</v>
      </c>
      <c r="I24" s="15">
        <v>0</v>
      </c>
      <c r="J24" s="16">
        <f t="shared" si="0"/>
        <v>25650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0</v>
      </c>
      <c r="J25" s="16">
        <f t="shared" si="0"/>
        <v>85500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9930</v>
      </c>
      <c r="I27" s="15">
        <v>246284.26</v>
      </c>
      <c r="J27" s="16">
        <f t="shared" si="0"/>
        <v>285.7399999999907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0</v>
      </c>
      <c r="J28" s="39">
        <f t="shared" si="0"/>
        <v>34884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0</v>
      </c>
      <c r="J32" s="39">
        <f t="shared" si="0"/>
        <v>11330918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/>
      <c r="G33" s="15">
        <v>475</v>
      </c>
      <c r="H33" s="15">
        <v>0</v>
      </c>
      <c r="I33" s="15">
        <v>0</v>
      </c>
      <c r="J33" s="16">
        <f t="shared" si="0"/>
        <v>4275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/>
      <c r="G34" s="17">
        <v>28500</v>
      </c>
      <c r="H34" s="17">
        <v>0</v>
      </c>
      <c r="I34" s="17">
        <v>89366.16</v>
      </c>
      <c r="J34" s="39">
        <f t="shared" si="0"/>
        <v>167133.84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/>
      <c r="G35" s="15">
        <v>950</v>
      </c>
      <c r="H35" s="15">
        <v>0</v>
      </c>
      <c r="I35" s="15">
        <v>2300</v>
      </c>
      <c r="J35" s="16">
        <f t="shared" si="0"/>
        <v>6250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/>
      <c r="G36" s="17">
        <v>95</v>
      </c>
      <c r="H36" s="17">
        <v>0</v>
      </c>
      <c r="I36" s="17">
        <v>0</v>
      </c>
      <c r="J36" s="39">
        <f t="shared" si="0"/>
        <v>855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/>
      <c r="G37" s="15">
        <v>474.9</v>
      </c>
      <c r="H37" s="15">
        <v>0</v>
      </c>
      <c r="I37" s="15">
        <v>0</v>
      </c>
      <c r="J37" s="16">
        <f t="shared" si="0"/>
        <v>4274.1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0</v>
      </c>
      <c r="I38" s="17">
        <v>718607.36</v>
      </c>
      <c r="J38" s="39">
        <f t="shared" si="0"/>
        <v>563892.64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83215.09</v>
      </c>
      <c r="J39" s="39">
        <f aca="true" t="shared" si="1" ref="J39:J70">D39+E39-F39-G39-H39-I39</f>
        <v>1067733.91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t="shared" si="1"/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15947.63</v>
      </c>
      <c r="J41" s="16">
        <f t="shared" si="1"/>
        <v>281179.37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/>
      <c r="G42" s="17">
        <v>4750</v>
      </c>
      <c r="H42" s="17">
        <v>0</v>
      </c>
      <c r="I42" s="17">
        <v>0</v>
      </c>
      <c r="J42" s="39">
        <f t="shared" si="1"/>
        <v>42750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0</v>
      </c>
      <c r="I43" s="15">
        <v>6511</v>
      </c>
      <c r="J43" s="16">
        <f t="shared" si="1"/>
        <v>36239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0</v>
      </c>
      <c r="I45" s="15">
        <v>0</v>
      </c>
      <c r="J45" s="16">
        <f t="shared" si="1"/>
        <v>17100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0</v>
      </c>
      <c r="I47" s="17">
        <v>0</v>
      </c>
      <c r="J47" s="39">
        <f t="shared" si="1"/>
        <v>280000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/>
      <c r="G53" s="15">
        <v>94394.8</v>
      </c>
      <c r="H53" s="15">
        <v>0</v>
      </c>
      <c r="I53" s="15">
        <v>0</v>
      </c>
      <c r="J53" s="16">
        <f t="shared" si="1"/>
        <v>849553.2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/>
      <c r="G54" s="17">
        <v>475</v>
      </c>
      <c r="H54" s="17">
        <v>0</v>
      </c>
      <c r="I54" s="17">
        <v>0</v>
      </c>
      <c r="J54" s="39">
        <f t="shared" si="1"/>
        <v>4275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/>
      <c r="G55" s="15">
        <v>28500</v>
      </c>
      <c r="H55" s="15">
        <v>0</v>
      </c>
      <c r="I55" s="15">
        <v>21056</v>
      </c>
      <c r="J55" s="16">
        <f t="shared" si="1"/>
        <v>235444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/>
      <c r="G56" s="17">
        <v>142500</v>
      </c>
      <c r="H56" s="17">
        <v>0</v>
      </c>
      <c r="I56" s="17">
        <v>564910.55</v>
      </c>
      <c r="J56" s="39">
        <f t="shared" si="1"/>
        <v>717589.45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/>
      <c r="G57" s="15">
        <v>95</v>
      </c>
      <c r="H57" s="15">
        <v>0</v>
      </c>
      <c r="I57" s="15">
        <v>0</v>
      </c>
      <c r="J57" s="16">
        <f t="shared" si="1"/>
        <v>855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/>
      <c r="G58" s="17">
        <v>4750</v>
      </c>
      <c r="H58" s="17">
        <v>0</v>
      </c>
      <c r="I58" s="17">
        <v>0</v>
      </c>
      <c r="J58" s="39">
        <f t="shared" si="1"/>
        <v>42750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/>
      <c r="G59" s="17">
        <v>142500</v>
      </c>
      <c r="H59" s="17">
        <v>0</v>
      </c>
      <c r="I59" s="17">
        <v>618264.03</v>
      </c>
      <c r="J59" s="39">
        <f t="shared" si="1"/>
        <v>664235.97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/>
      <c r="G61" s="17">
        <v>140000</v>
      </c>
      <c r="H61" s="17">
        <v>0</v>
      </c>
      <c r="I61" s="17">
        <v>0</v>
      </c>
      <c r="J61" s="39">
        <f t="shared" si="1"/>
        <v>560000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/>
      <c r="G62" s="17">
        <v>185000</v>
      </c>
      <c r="H62" s="17">
        <v>0</v>
      </c>
      <c r="I62" s="17">
        <v>826096.25</v>
      </c>
      <c r="J62" s="39">
        <f t="shared" si="1"/>
        <v>838903.75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t="shared" si="1"/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0</v>
      </c>
      <c r="I65" s="17">
        <v>4700</v>
      </c>
      <c r="J65" s="39">
        <f t="shared" si="1"/>
        <v>283948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 t="shared" si="1"/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76712.5</v>
      </c>
      <c r="H67" s="17">
        <v>0</v>
      </c>
      <c r="I67" s="17">
        <v>0</v>
      </c>
      <c r="J67" s="39">
        <f t="shared" si="1"/>
        <v>13537.5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282625</v>
      </c>
      <c r="H68" s="17">
        <v>0.14</v>
      </c>
      <c r="I68" s="17">
        <v>48139.46</v>
      </c>
      <c r="J68" s="39">
        <f t="shared" si="1"/>
        <v>1735.4000000000015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186532.5</v>
      </c>
      <c r="H69" s="15">
        <v>32917.5</v>
      </c>
      <c r="I69" s="15">
        <v>0</v>
      </c>
      <c r="J69" s="16">
        <f t="shared" si="1"/>
        <v>0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15200</v>
      </c>
      <c r="H70" s="17">
        <v>0</v>
      </c>
      <c r="I70" s="17">
        <v>0</v>
      </c>
      <c r="J70" s="39">
        <f t="shared" si="1"/>
        <v>0</v>
      </c>
    </row>
    <row r="71" spans="1:10" ht="12" thickBot="1">
      <c r="A71" s="11"/>
      <c r="B71" s="19"/>
      <c r="C71" s="12" t="s">
        <v>8</v>
      </c>
      <c r="D71" s="13">
        <f aca="true" t="shared" si="2" ref="D71:I71">SUM(D5:D70)</f>
        <v>25429817</v>
      </c>
      <c r="E71" s="13">
        <f t="shared" si="2"/>
        <v>0</v>
      </c>
      <c r="F71" s="13">
        <f t="shared" si="2"/>
        <v>0</v>
      </c>
      <c r="G71" s="13">
        <f t="shared" si="2"/>
        <v>2258425.08</v>
      </c>
      <c r="H71" s="13">
        <f t="shared" si="2"/>
        <v>73366.04000000001</v>
      </c>
      <c r="I71" s="13">
        <f t="shared" si="2"/>
        <v>3351280.1900000004</v>
      </c>
      <c r="J71" s="40">
        <f>SUM(J7:J70)</f>
        <v>19746745.689999998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C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F63" sqref="F63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121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0</v>
      </c>
      <c r="I8" s="17">
        <v>70689.5</v>
      </c>
      <c r="J8" s="39">
        <f t="shared" si="0"/>
        <v>6260.5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30518.4</v>
      </c>
      <c r="I9" s="15">
        <v>7100</v>
      </c>
      <c r="J9" s="16">
        <f t="shared" si="0"/>
        <v>343.59999999999854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0</v>
      </c>
      <c r="I10" s="17">
        <v>14137.9</v>
      </c>
      <c r="J10" s="39">
        <f t="shared" si="0"/>
        <v>482.60000000000036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0</v>
      </c>
      <c r="J12" s="39">
        <f t="shared" si="0"/>
        <v>8550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0</v>
      </c>
      <c r="I15" s="18">
        <v>7100</v>
      </c>
      <c r="J15" s="39">
        <f t="shared" si="0"/>
        <v>51382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6000</v>
      </c>
      <c r="J16" s="16">
        <f t="shared" si="0"/>
        <v>28200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42881.99</v>
      </c>
      <c r="H20" s="18">
        <v>0</v>
      </c>
      <c r="I20" s="18">
        <v>0</v>
      </c>
      <c r="J20" s="39">
        <f t="shared" si="0"/>
        <v>0.010000000002037268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171526</v>
      </c>
      <c r="H21" s="15">
        <v>0</v>
      </c>
      <c r="I21" s="15">
        <v>0</v>
      </c>
      <c r="J21" s="16">
        <f t="shared" si="0"/>
        <v>0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28587.99</v>
      </c>
      <c r="H22" s="18">
        <v>0</v>
      </c>
      <c r="I22" s="18">
        <v>0</v>
      </c>
      <c r="J22" s="39">
        <f t="shared" si="0"/>
        <v>0.00999999999839929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114351</v>
      </c>
      <c r="H23" s="15">
        <v>0</v>
      </c>
      <c r="I23" s="15">
        <v>0</v>
      </c>
      <c r="J23" s="16">
        <f t="shared" si="0"/>
        <v>0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0</v>
      </c>
      <c r="I24" s="15">
        <v>0</v>
      </c>
      <c r="J24" s="16">
        <f t="shared" si="0"/>
        <v>25650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0</v>
      </c>
      <c r="J25" s="16">
        <f t="shared" si="0"/>
        <v>85500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0</v>
      </c>
      <c r="I27" s="15">
        <v>246284.26</v>
      </c>
      <c r="J27" s="16">
        <f t="shared" si="0"/>
        <v>10215.73999999999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0</v>
      </c>
      <c r="J28" s="39">
        <f t="shared" si="0"/>
        <v>34884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0</v>
      </c>
      <c r="J32" s="39">
        <f t="shared" si="0"/>
        <v>11330918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/>
      <c r="G33" s="15">
        <v>475</v>
      </c>
      <c r="H33" s="15">
        <v>0</v>
      </c>
      <c r="I33" s="15">
        <v>0</v>
      </c>
      <c r="J33" s="16">
        <f t="shared" si="0"/>
        <v>4275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/>
      <c r="G34" s="17">
        <v>28500</v>
      </c>
      <c r="H34" s="17">
        <v>0</v>
      </c>
      <c r="I34" s="17">
        <v>89366.16</v>
      </c>
      <c r="J34" s="39">
        <f t="shared" si="0"/>
        <v>167133.84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/>
      <c r="G35" s="15">
        <v>950</v>
      </c>
      <c r="H35" s="15">
        <v>0</v>
      </c>
      <c r="I35" s="15">
        <v>2300</v>
      </c>
      <c r="J35" s="16">
        <f t="shared" si="0"/>
        <v>6250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/>
      <c r="G36" s="17">
        <v>95</v>
      </c>
      <c r="H36" s="17">
        <v>0</v>
      </c>
      <c r="I36" s="17">
        <v>0</v>
      </c>
      <c r="J36" s="39">
        <f t="shared" si="0"/>
        <v>855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/>
      <c r="G37" s="15">
        <v>474.9</v>
      </c>
      <c r="H37" s="15">
        <v>0</v>
      </c>
      <c r="I37" s="15">
        <v>0</v>
      </c>
      <c r="J37" s="16">
        <f t="shared" si="0"/>
        <v>4274.1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0</v>
      </c>
      <c r="I38" s="17">
        <v>1018607.36</v>
      </c>
      <c r="J38" s="39">
        <f t="shared" si="0"/>
        <v>263892.64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83215.09</v>
      </c>
      <c r="J39" s="39">
        <f aca="true" t="shared" si="1" ref="J39:J70">D39+E39-F39-G39-H39-I39</f>
        <v>1067733.91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t="shared" si="1"/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15947.63</v>
      </c>
      <c r="J41" s="16">
        <f t="shared" si="1"/>
        <v>281179.37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/>
      <c r="G42" s="17">
        <v>4750</v>
      </c>
      <c r="H42" s="17">
        <v>0</v>
      </c>
      <c r="I42" s="17">
        <v>0</v>
      </c>
      <c r="J42" s="39">
        <f t="shared" si="1"/>
        <v>42750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0</v>
      </c>
      <c r="I43" s="15">
        <v>6511</v>
      </c>
      <c r="J43" s="16">
        <f t="shared" si="1"/>
        <v>36239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0</v>
      </c>
      <c r="I45" s="15">
        <v>0</v>
      </c>
      <c r="J45" s="16">
        <f t="shared" si="1"/>
        <v>17100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0</v>
      </c>
      <c r="I47" s="17">
        <v>0</v>
      </c>
      <c r="J47" s="39">
        <f t="shared" si="1"/>
        <v>280000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/>
      <c r="G53" s="15">
        <v>94394.8</v>
      </c>
      <c r="H53" s="15">
        <v>0</v>
      </c>
      <c r="I53" s="15">
        <v>0</v>
      </c>
      <c r="J53" s="16">
        <f t="shared" si="1"/>
        <v>849553.2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/>
      <c r="G54" s="17">
        <v>475</v>
      </c>
      <c r="H54" s="17">
        <v>0</v>
      </c>
      <c r="I54" s="17">
        <v>0</v>
      </c>
      <c r="J54" s="39">
        <f t="shared" si="1"/>
        <v>4275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/>
      <c r="G55" s="15">
        <v>28500</v>
      </c>
      <c r="H55" s="15">
        <v>0</v>
      </c>
      <c r="I55" s="15">
        <v>21056</v>
      </c>
      <c r="J55" s="16">
        <f t="shared" si="1"/>
        <v>235444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/>
      <c r="G56" s="17">
        <v>142500</v>
      </c>
      <c r="H56" s="17">
        <v>0</v>
      </c>
      <c r="I56" s="17">
        <v>564910.55</v>
      </c>
      <c r="J56" s="39">
        <f t="shared" si="1"/>
        <v>717589.45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/>
      <c r="G57" s="15">
        <v>95</v>
      </c>
      <c r="H57" s="15">
        <v>0</v>
      </c>
      <c r="I57" s="15">
        <v>0</v>
      </c>
      <c r="J57" s="16">
        <f t="shared" si="1"/>
        <v>855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/>
      <c r="G58" s="17">
        <v>4750</v>
      </c>
      <c r="H58" s="17">
        <v>0</v>
      </c>
      <c r="I58" s="17">
        <v>0</v>
      </c>
      <c r="J58" s="39">
        <f t="shared" si="1"/>
        <v>42750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/>
      <c r="G59" s="17">
        <v>142500</v>
      </c>
      <c r="H59" s="17">
        <v>0</v>
      </c>
      <c r="I59" s="17">
        <v>618264.03</v>
      </c>
      <c r="J59" s="39">
        <f t="shared" si="1"/>
        <v>664235.97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/>
      <c r="G61" s="17">
        <v>140000</v>
      </c>
      <c r="H61" s="17">
        <v>0</v>
      </c>
      <c r="I61" s="17">
        <v>0</v>
      </c>
      <c r="J61" s="39">
        <f t="shared" si="1"/>
        <v>560000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/>
      <c r="G62" s="17">
        <v>185000</v>
      </c>
      <c r="H62" s="17">
        <v>0</v>
      </c>
      <c r="I62" s="17">
        <v>826096.25</v>
      </c>
      <c r="J62" s="39">
        <f t="shared" si="1"/>
        <v>838903.75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t="shared" si="1"/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0</v>
      </c>
      <c r="I65" s="17">
        <v>4700</v>
      </c>
      <c r="J65" s="39">
        <f t="shared" si="1"/>
        <v>283948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 t="shared" si="1"/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76712.5</v>
      </c>
      <c r="H67" s="17">
        <v>0</v>
      </c>
      <c r="I67" s="17">
        <v>0</v>
      </c>
      <c r="J67" s="39">
        <f t="shared" si="1"/>
        <v>13537.5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282625</v>
      </c>
      <c r="H68" s="17">
        <v>0.14</v>
      </c>
      <c r="I68" s="17">
        <v>48139.46</v>
      </c>
      <c r="J68" s="39">
        <f t="shared" si="1"/>
        <v>1735.4000000000015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186532.5</v>
      </c>
      <c r="H69" s="15">
        <v>32917.5</v>
      </c>
      <c r="I69" s="15">
        <v>0</v>
      </c>
      <c r="J69" s="16">
        <f t="shared" si="1"/>
        <v>0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15200</v>
      </c>
      <c r="H70" s="17">
        <v>0</v>
      </c>
      <c r="I70" s="17">
        <v>0</v>
      </c>
      <c r="J70" s="39">
        <f t="shared" si="1"/>
        <v>0</v>
      </c>
    </row>
    <row r="71" spans="1:10" ht="12" thickBot="1">
      <c r="A71" s="11"/>
      <c r="B71" s="19"/>
      <c r="C71" s="12" t="s">
        <v>8</v>
      </c>
      <c r="D71" s="13">
        <f aca="true" t="shared" si="2" ref="D71:I71">SUM(D5:D70)</f>
        <v>25429817</v>
      </c>
      <c r="E71" s="13">
        <f t="shared" si="2"/>
        <v>0</v>
      </c>
      <c r="F71" s="13">
        <f t="shared" si="2"/>
        <v>0</v>
      </c>
      <c r="G71" s="13">
        <f t="shared" si="2"/>
        <v>2258425.08</v>
      </c>
      <c r="H71" s="13">
        <f t="shared" si="2"/>
        <v>63436.04</v>
      </c>
      <c r="I71" s="13">
        <f t="shared" si="2"/>
        <v>3651280.1900000004</v>
      </c>
      <c r="J71" s="40">
        <f>SUM(J7:J70)</f>
        <v>19456675.689999998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2">
      <pane xSplit="2" ySplit="5" topLeftCell="D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H71" sqref="H71"/>
    </sheetView>
  </sheetViews>
  <sheetFormatPr defaultColWidth="9.140625" defaultRowHeight="12.75"/>
  <cols>
    <col min="1" max="1" width="12.8515625" style="4" customWidth="1"/>
    <col min="2" max="2" width="9.57421875" style="4" customWidth="1"/>
    <col min="3" max="3" width="44.00390625" style="4" customWidth="1"/>
    <col min="4" max="4" width="10.7109375" style="4" customWidth="1"/>
    <col min="5" max="5" width="10.140625" style="4" customWidth="1"/>
    <col min="6" max="6" width="10.00390625" style="4" bestFit="1" customWidth="1"/>
    <col min="7" max="7" width="11.00390625" style="4" customWidth="1"/>
    <col min="8" max="8" width="10.8515625" style="4" customWidth="1"/>
    <col min="9" max="9" width="10.8515625" style="4" bestFit="1" customWidth="1"/>
    <col min="10" max="10" width="11.8515625" style="4" bestFit="1" customWidth="1"/>
    <col min="11" max="16384" width="9.140625" style="4" customWidth="1"/>
  </cols>
  <sheetData>
    <row r="1" spans="1:10" ht="12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 customHeight="1">
      <c r="A3" s="88" t="s">
        <v>122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1.25">
      <c r="A5" s="7"/>
      <c r="B5" s="7"/>
      <c r="C5" s="7"/>
      <c r="D5" s="6"/>
      <c r="E5" s="6"/>
      <c r="F5" s="6"/>
      <c r="G5" s="6"/>
      <c r="H5" s="6"/>
      <c r="I5" s="6"/>
      <c r="J5" s="6"/>
    </row>
    <row r="6" spans="1:10" s="3" customFormat="1" ht="11.25" thickBot="1">
      <c r="A6" s="87" t="s">
        <v>5</v>
      </c>
      <c r="B6" s="87"/>
      <c r="C6" s="1" t="s">
        <v>0</v>
      </c>
      <c r="D6" s="2" t="s">
        <v>1</v>
      </c>
      <c r="E6" s="2" t="s">
        <v>7</v>
      </c>
      <c r="F6" s="2" t="s">
        <v>106</v>
      </c>
      <c r="G6" s="2" t="s">
        <v>103</v>
      </c>
      <c r="H6" s="2" t="s">
        <v>2</v>
      </c>
      <c r="I6" s="2" t="s">
        <v>3</v>
      </c>
      <c r="J6" s="8" t="s">
        <v>4</v>
      </c>
    </row>
    <row r="7" spans="1:10" ht="11.25">
      <c r="A7" s="20" t="s">
        <v>16</v>
      </c>
      <c r="B7" s="21" t="s">
        <v>15</v>
      </c>
      <c r="C7" s="22" t="s">
        <v>10</v>
      </c>
      <c r="D7" s="23">
        <v>2781</v>
      </c>
      <c r="E7" s="23"/>
      <c r="F7" s="23"/>
      <c r="G7" s="23">
        <v>278.1</v>
      </c>
      <c r="H7" s="23">
        <v>0</v>
      </c>
      <c r="I7" s="23">
        <v>0</v>
      </c>
      <c r="J7" s="16">
        <f aca="true" t="shared" si="0" ref="J7:J38">D7+E7-F7-G7-H7-I7</f>
        <v>2502.9</v>
      </c>
    </row>
    <row r="8" spans="1:10" ht="11.25">
      <c r="A8" s="24" t="s">
        <v>16</v>
      </c>
      <c r="B8" s="25" t="s">
        <v>17</v>
      </c>
      <c r="C8" s="26" t="s">
        <v>11</v>
      </c>
      <c r="D8" s="17">
        <v>85500</v>
      </c>
      <c r="E8" s="17"/>
      <c r="F8" s="17"/>
      <c r="G8" s="17">
        <v>8550</v>
      </c>
      <c r="H8" s="17">
        <v>0</v>
      </c>
      <c r="I8" s="17">
        <v>70689.5</v>
      </c>
      <c r="J8" s="39">
        <f t="shared" si="0"/>
        <v>6260.5</v>
      </c>
    </row>
    <row r="9" spans="1:10" ht="11.25">
      <c r="A9" s="27" t="s">
        <v>16</v>
      </c>
      <c r="B9" s="28" t="s">
        <v>18</v>
      </c>
      <c r="C9" s="29" t="s">
        <v>12</v>
      </c>
      <c r="D9" s="15">
        <v>42180</v>
      </c>
      <c r="E9" s="15"/>
      <c r="F9" s="15"/>
      <c r="G9" s="15">
        <v>4218</v>
      </c>
      <c r="H9" s="15">
        <v>30518.4</v>
      </c>
      <c r="I9" s="15">
        <v>7100</v>
      </c>
      <c r="J9" s="16">
        <f t="shared" si="0"/>
        <v>343.59999999999854</v>
      </c>
    </row>
    <row r="10" spans="1:10" ht="11.25">
      <c r="A10" s="24" t="s">
        <v>16</v>
      </c>
      <c r="B10" s="25" t="s">
        <v>19</v>
      </c>
      <c r="C10" s="26" t="s">
        <v>13</v>
      </c>
      <c r="D10" s="17">
        <v>16245</v>
      </c>
      <c r="E10" s="17"/>
      <c r="F10" s="17"/>
      <c r="G10" s="17">
        <v>1624.5</v>
      </c>
      <c r="H10" s="17">
        <v>0</v>
      </c>
      <c r="I10" s="17">
        <v>14137.9</v>
      </c>
      <c r="J10" s="39">
        <f t="shared" si="0"/>
        <v>482.60000000000036</v>
      </c>
    </row>
    <row r="11" spans="1:10" ht="11.25">
      <c r="A11" s="27" t="s">
        <v>16</v>
      </c>
      <c r="B11" s="28" t="s">
        <v>20</v>
      </c>
      <c r="C11" s="29" t="s">
        <v>14</v>
      </c>
      <c r="D11" s="15">
        <v>2408</v>
      </c>
      <c r="E11" s="15"/>
      <c r="F11" s="15"/>
      <c r="G11" s="15">
        <v>240.8</v>
      </c>
      <c r="H11" s="15">
        <v>0</v>
      </c>
      <c r="I11" s="15">
        <v>0</v>
      </c>
      <c r="J11" s="16">
        <f t="shared" si="0"/>
        <v>2167.2</v>
      </c>
    </row>
    <row r="12" spans="1:10" ht="11.25">
      <c r="A12" s="24" t="s">
        <v>21</v>
      </c>
      <c r="B12" s="25" t="s">
        <v>15</v>
      </c>
      <c r="C12" s="26" t="s">
        <v>22</v>
      </c>
      <c r="D12" s="17">
        <v>9500</v>
      </c>
      <c r="E12" s="17"/>
      <c r="F12" s="17"/>
      <c r="G12" s="17">
        <v>950</v>
      </c>
      <c r="H12" s="17">
        <v>0</v>
      </c>
      <c r="I12" s="17">
        <v>0</v>
      </c>
      <c r="J12" s="39">
        <f t="shared" si="0"/>
        <v>8550</v>
      </c>
    </row>
    <row r="13" spans="1:10" ht="11.25">
      <c r="A13" s="24" t="s">
        <v>21</v>
      </c>
      <c r="B13" s="25" t="s">
        <v>17</v>
      </c>
      <c r="C13" s="26" t="s">
        <v>70</v>
      </c>
      <c r="D13" s="17">
        <v>4750</v>
      </c>
      <c r="E13" s="17"/>
      <c r="F13" s="17"/>
      <c r="G13" s="17">
        <v>475</v>
      </c>
      <c r="H13" s="17">
        <v>0</v>
      </c>
      <c r="I13" s="17">
        <v>0</v>
      </c>
      <c r="J13" s="39">
        <f t="shared" si="0"/>
        <v>4275</v>
      </c>
    </row>
    <row r="14" spans="1:10" ht="11.25">
      <c r="A14" s="27" t="s">
        <v>21</v>
      </c>
      <c r="B14" s="28" t="s">
        <v>25</v>
      </c>
      <c r="C14" s="29" t="s">
        <v>71</v>
      </c>
      <c r="D14" s="15">
        <v>950</v>
      </c>
      <c r="E14" s="15"/>
      <c r="F14" s="15"/>
      <c r="G14" s="15">
        <v>95</v>
      </c>
      <c r="H14" s="15">
        <v>0</v>
      </c>
      <c r="I14" s="15">
        <v>0</v>
      </c>
      <c r="J14" s="16">
        <f t="shared" si="0"/>
        <v>855</v>
      </c>
    </row>
    <row r="15" spans="1:10" ht="11.25">
      <c r="A15" s="30" t="s">
        <v>21</v>
      </c>
      <c r="B15" s="31" t="s">
        <v>18</v>
      </c>
      <c r="C15" s="14" t="s">
        <v>23</v>
      </c>
      <c r="D15" s="18">
        <v>64980</v>
      </c>
      <c r="E15" s="18"/>
      <c r="F15" s="18"/>
      <c r="G15" s="18">
        <v>6498</v>
      </c>
      <c r="H15" s="18">
        <v>9441.23</v>
      </c>
      <c r="I15" s="18">
        <v>7100</v>
      </c>
      <c r="J15" s="39">
        <f t="shared" si="0"/>
        <v>41940.770000000004</v>
      </c>
    </row>
    <row r="16" spans="1:10" ht="11.25">
      <c r="A16" s="27" t="s">
        <v>21</v>
      </c>
      <c r="B16" s="28" t="s">
        <v>101</v>
      </c>
      <c r="C16" s="29" t="s">
        <v>102</v>
      </c>
      <c r="D16" s="15">
        <v>38000</v>
      </c>
      <c r="E16" s="15"/>
      <c r="F16" s="15"/>
      <c r="G16" s="15">
        <v>3800</v>
      </c>
      <c r="H16" s="15">
        <v>0</v>
      </c>
      <c r="I16" s="15">
        <v>6000</v>
      </c>
      <c r="J16" s="16">
        <f t="shared" si="0"/>
        <v>28200</v>
      </c>
    </row>
    <row r="17" spans="1:11" ht="11.25">
      <c r="A17" s="24" t="s">
        <v>21</v>
      </c>
      <c r="B17" s="25" t="s">
        <v>72</v>
      </c>
      <c r="C17" s="26" t="s">
        <v>73</v>
      </c>
      <c r="D17" s="17">
        <v>9500</v>
      </c>
      <c r="E17" s="17"/>
      <c r="F17" s="17"/>
      <c r="G17" s="17">
        <v>950</v>
      </c>
      <c r="H17" s="17">
        <v>0</v>
      </c>
      <c r="I17" s="17">
        <v>0</v>
      </c>
      <c r="J17" s="39">
        <f t="shared" si="0"/>
        <v>8550</v>
      </c>
      <c r="K17" s="9"/>
    </row>
    <row r="18" spans="1:10" ht="11.25">
      <c r="A18" s="32" t="s">
        <v>79</v>
      </c>
      <c r="B18" s="25" t="s">
        <v>15</v>
      </c>
      <c r="C18" s="26" t="s">
        <v>104</v>
      </c>
      <c r="D18" s="17">
        <v>42490</v>
      </c>
      <c r="E18" s="17"/>
      <c r="F18" s="17"/>
      <c r="G18" s="17">
        <v>4249</v>
      </c>
      <c r="H18" s="17">
        <v>0</v>
      </c>
      <c r="I18" s="17">
        <v>0</v>
      </c>
      <c r="J18" s="39">
        <f t="shared" si="0"/>
        <v>38241</v>
      </c>
    </row>
    <row r="19" spans="1:10" ht="11.25">
      <c r="A19" s="27" t="s">
        <v>79</v>
      </c>
      <c r="B19" s="28" t="s">
        <v>18</v>
      </c>
      <c r="C19" s="29" t="s">
        <v>105</v>
      </c>
      <c r="D19" s="15">
        <v>383000</v>
      </c>
      <c r="E19" s="15"/>
      <c r="F19" s="15"/>
      <c r="G19" s="15">
        <v>38300</v>
      </c>
      <c r="H19" s="15">
        <v>0</v>
      </c>
      <c r="I19" s="15">
        <v>0</v>
      </c>
      <c r="J19" s="16">
        <f t="shared" si="0"/>
        <v>344700</v>
      </c>
    </row>
    <row r="20" spans="1:11" ht="11.25">
      <c r="A20" s="30" t="s">
        <v>80</v>
      </c>
      <c r="B20" s="31" t="s">
        <v>15</v>
      </c>
      <c r="C20" s="14" t="s">
        <v>81</v>
      </c>
      <c r="D20" s="18">
        <v>42882</v>
      </c>
      <c r="E20" s="18"/>
      <c r="F20" s="18"/>
      <c r="G20" s="18">
        <v>42881.99</v>
      </c>
      <c r="H20" s="18">
        <v>0</v>
      </c>
      <c r="I20" s="18">
        <v>0</v>
      </c>
      <c r="J20" s="39">
        <f t="shared" si="0"/>
        <v>0.010000000002037268</v>
      </c>
      <c r="K20" s="10"/>
    </row>
    <row r="21" spans="1:10" ht="11.25">
      <c r="A21" s="27" t="s">
        <v>80</v>
      </c>
      <c r="B21" s="28" t="s">
        <v>18</v>
      </c>
      <c r="C21" s="29" t="s">
        <v>82</v>
      </c>
      <c r="D21" s="15">
        <v>171526</v>
      </c>
      <c r="E21" s="15"/>
      <c r="F21" s="15"/>
      <c r="G21" s="15">
        <v>171526</v>
      </c>
      <c r="H21" s="15">
        <v>0</v>
      </c>
      <c r="I21" s="15">
        <v>0</v>
      </c>
      <c r="J21" s="16">
        <f t="shared" si="0"/>
        <v>0</v>
      </c>
    </row>
    <row r="22" spans="1:10" ht="11.25">
      <c r="A22" s="30" t="s">
        <v>83</v>
      </c>
      <c r="B22" s="31" t="s">
        <v>15</v>
      </c>
      <c r="C22" s="14" t="s">
        <v>84</v>
      </c>
      <c r="D22" s="18">
        <v>28588</v>
      </c>
      <c r="E22" s="18"/>
      <c r="F22" s="18"/>
      <c r="G22" s="18">
        <v>28587.99</v>
      </c>
      <c r="H22" s="18">
        <v>0</v>
      </c>
      <c r="I22" s="18">
        <v>0</v>
      </c>
      <c r="J22" s="39">
        <f t="shared" si="0"/>
        <v>0.00999999999839929</v>
      </c>
    </row>
    <row r="23" spans="1:10" ht="11.25">
      <c r="A23" s="27" t="s">
        <v>83</v>
      </c>
      <c r="B23" s="28" t="s">
        <v>18</v>
      </c>
      <c r="C23" s="29" t="s">
        <v>85</v>
      </c>
      <c r="D23" s="15">
        <v>114351</v>
      </c>
      <c r="E23" s="15"/>
      <c r="F23" s="15"/>
      <c r="G23" s="15">
        <v>114351</v>
      </c>
      <c r="H23" s="15">
        <v>0</v>
      </c>
      <c r="I23" s="15">
        <v>0</v>
      </c>
      <c r="J23" s="16">
        <f t="shared" si="0"/>
        <v>0</v>
      </c>
    </row>
    <row r="24" spans="1:10" ht="11.25">
      <c r="A24" s="27" t="s">
        <v>107</v>
      </c>
      <c r="B24" s="28" t="s">
        <v>15</v>
      </c>
      <c r="C24" s="29" t="s">
        <v>26</v>
      </c>
      <c r="D24" s="15">
        <v>28500</v>
      </c>
      <c r="E24" s="15"/>
      <c r="F24" s="15"/>
      <c r="G24" s="15">
        <v>2850</v>
      </c>
      <c r="H24" s="15">
        <v>0</v>
      </c>
      <c r="I24" s="15">
        <v>0</v>
      </c>
      <c r="J24" s="16">
        <f t="shared" si="0"/>
        <v>25650</v>
      </c>
    </row>
    <row r="25" spans="1:10" ht="11.25">
      <c r="A25" s="27" t="s">
        <v>107</v>
      </c>
      <c r="B25" s="28" t="s">
        <v>17</v>
      </c>
      <c r="C25" s="29" t="s">
        <v>27</v>
      </c>
      <c r="D25" s="15">
        <v>95000</v>
      </c>
      <c r="E25" s="15"/>
      <c r="F25" s="15"/>
      <c r="G25" s="15">
        <v>9500</v>
      </c>
      <c r="H25" s="15">
        <v>0</v>
      </c>
      <c r="I25" s="15">
        <v>0</v>
      </c>
      <c r="J25" s="16">
        <f t="shared" si="0"/>
        <v>85500</v>
      </c>
    </row>
    <row r="26" spans="1:10" ht="11.25">
      <c r="A26" s="24" t="s">
        <v>107</v>
      </c>
      <c r="B26" s="25" t="s">
        <v>25</v>
      </c>
      <c r="C26" s="26" t="s">
        <v>31</v>
      </c>
      <c r="D26" s="17">
        <v>380000</v>
      </c>
      <c r="E26" s="17"/>
      <c r="F26" s="17"/>
      <c r="G26" s="17">
        <v>38000</v>
      </c>
      <c r="H26" s="17">
        <v>0</v>
      </c>
      <c r="I26" s="17">
        <v>0</v>
      </c>
      <c r="J26" s="39">
        <f t="shared" si="0"/>
        <v>342000</v>
      </c>
    </row>
    <row r="27" spans="1:10" ht="11.25">
      <c r="A27" s="27" t="s">
        <v>107</v>
      </c>
      <c r="B27" s="28" t="s">
        <v>18</v>
      </c>
      <c r="C27" s="29" t="s">
        <v>28</v>
      </c>
      <c r="D27" s="15">
        <v>285000</v>
      </c>
      <c r="E27" s="15"/>
      <c r="F27" s="15"/>
      <c r="G27" s="15">
        <v>28500</v>
      </c>
      <c r="H27" s="15">
        <v>1000</v>
      </c>
      <c r="I27" s="15">
        <v>246284.26</v>
      </c>
      <c r="J27" s="16">
        <f t="shared" si="0"/>
        <v>9215.73999999999</v>
      </c>
    </row>
    <row r="28" spans="1:10" ht="11.25">
      <c r="A28" s="24" t="s">
        <v>107</v>
      </c>
      <c r="B28" s="25" t="s">
        <v>19</v>
      </c>
      <c r="C28" s="26" t="s">
        <v>29</v>
      </c>
      <c r="D28" s="17">
        <v>38760</v>
      </c>
      <c r="E28" s="17"/>
      <c r="F28" s="17"/>
      <c r="G28" s="17">
        <v>3876</v>
      </c>
      <c r="H28" s="17">
        <v>0</v>
      </c>
      <c r="I28" s="17">
        <v>0</v>
      </c>
      <c r="J28" s="39">
        <f t="shared" si="0"/>
        <v>34884</v>
      </c>
    </row>
    <row r="29" spans="1:10" ht="11.25">
      <c r="A29" s="27" t="s">
        <v>107</v>
      </c>
      <c r="B29" s="28" t="s">
        <v>20</v>
      </c>
      <c r="C29" s="29" t="s">
        <v>30</v>
      </c>
      <c r="D29" s="15">
        <v>28500</v>
      </c>
      <c r="E29" s="15"/>
      <c r="F29" s="15"/>
      <c r="G29" s="15">
        <v>2850</v>
      </c>
      <c r="H29" s="15">
        <v>0</v>
      </c>
      <c r="I29" s="15">
        <v>0</v>
      </c>
      <c r="J29" s="16">
        <f t="shared" si="0"/>
        <v>25650</v>
      </c>
    </row>
    <row r="30" spans="1:10" ht="11.25">
      <c r="A30" s="27" t="s">
        <v>110</v>
      </c>
      <c r="B30" s="28" t="s">
        <v>25</v>
      </c>
      <c r="C30" s="29" t="s">
        <v>57</v>
      </c>
      <c r="D30" s="15">
        <v>9500</v>
      </c>
      <c r="E30" s="15"/>
      <c r="F30" s="15"/>
      <c r="G30" s="15">
        <v>950</v>
      </c>
      <c r="H30" s="15">
        <v>0</v>
      </c>
      <c r="I30" s="15">
        <v>0</v>
      </c>
      <c r="J30" s="16">
        <f t="shared" si="0"/>
        <v>8550</v>
      </c>
    </row>
    <row r="31" spans="1:10" ht="11.25">
      <c r="A31" s="24" t="s">
        <v>110</v>
      </c>
      <c r="B31" s="25" t="s">
        <v>18</v>
      </c>
      <c r="C31" s="26" t="s">
        <v>58</v>
      </c>
      <c r="D31" s="17">
        <v>76000</v>
      </c>
      <c r="E31" s="17"/>
      <c r="F31" s="17"/>
      <c r="G31" s="17">
        <v>7600</v>
      </c>
      <c r="H31" s="17">
        <v>0</v>
      </c>
      <c r="I31" s="17">
        <v>0</v>
      </c>
      <c r="J31" s="39">
        <f t="shared" si="0"/>
        <v>68400</v>
      </c>
    </row>
    <row r="32" spans="1:10" ht="11.25">
      <c r="A32" s="24" t="s">
        <v>32</v>
      </c>
      <c r="B32" s="25" t="s">
        <v>33</v>
      </c>
      <c r="C32" s="26" t="s">
        <v>37</v>
      </c>
      <c r="D32" s="17">
        <v>11330918</v>
      </c>
      <c r="E32" s="17"/>
      <c r="F32" s="17"/>
      <c r="G32" s="17">
        <v>0</v>
      </c>
      <c r="H32" s="17">
        <v>0</v>
      </c>
      <c r="I32" s="17">
        <v>0</v>
      </c>
      <c r="J32" s="39">
        <f t="shared" si="0"/>
        <v>11330918</v>
      </c>
    </row>
    <row r="33" spans="1:10" ht="11.25">
      <c r="A33" s="27" t="s">
        <v>32</v>
      </c>
      <c r="B33" s="28" t="s">
        <v>34</v>
      </c>
      <c r="C33" s="29" t="s">
        <v>38</v>
      </c>
      <c r="D33" s="15">
        <v>4750</v>
      </c>
      <c r="E33" s="15"/>
      <c r="F33" s="15"/>
      <c r="G33" s="15">
        <v>475</v>
      </c>
      <c r="H33" s="15">
        <v>0</v>
      </c>
      <c r="I33" s="15">
        <v>0</v>
      </c>
      <c r="J33" s="16">
        <f t="shared" si="0"/>
        <v>4275</v>
      </c>
    </row>
    <row r="34" spans="1:10" ht="11.25">
      <c r="A34" s="24" t="s">
        <v>32</v>
      </c>
      <c r="B34" s="25" t="s">
        <v>15</v>
      </c>
      <c r="C34" s="26" t="s">
        <v>39</v>
      </c>
      <c r="D34" s="17">
        <v>285000</v>
      </c>
      <c r="E34" s="17"/>
      <c r="F34" s="17"/>
      <c r="G34" s="17">
        <v>28500</v>
      </c>
      <c r="H34" s="17">
        <v>0</v>
      </c>
      <c r="I34" s="17">
        <v>89366.16</v>
      </c>
      <c r="J34" s="39">
        <f t="shared" si="0"/>
        <v>167133.84</v>
      </c>
    </row>
    <row r="35" spans="1:10" ht="11.25">
      <c r="A35" s="27" t="s">
        <v>32</v>
      </c>
      <c r="B35" s="28" t="s">
        <v>24</v>
      </c>
      <c r="C35" s="29" t="s">
        <v>40</v>
      </c>
      <c r="D35" s="15">
        <v>9500</v>
      </c>
      <c r="E35" s="15"/>
      <c r="F35" s="15"/>
      <c r="G35" s="15">
        <v>950</v>
      </c>
      <c r="H35" s="15">
        <v>0</v>
      </c>
      <c r="I35" s="15">
        <v>2300</v>
      </c>
      <c r="J35" s="16">
        <f t="shared" si="0"/>
        <v>6250</v>
      </c>
    </row>
    <row r="36" spans="1:10" ht="11.25">
      <c r="A36" s="24" t="s">
        <v>32</v>
      </c>
      <c r="B36" s="25" t="s">
        <v>17</v>
      </c>
      <c r="C36" s="26" t="s">
        <v>41</v>
      </c>
      <c r="D36" s="17">
        <v>950</v>
      </c>
      <c r="E36" s="17"/>
      <c r="F36" s="17"/>
      <c r="G36" s="17">
        <v>95</v>
      </c>
      <c r="H36" s="17">
        <v>0</v>
      </c>
      <c r="I36" s="17">
        <v>0</v>
      </c>
      <c r="J36" s="39">
        <f t="shared" si="0"/>
        <v>855</v>
      </c>
    </row>
    <row r="37" spans="1:10" ht="11.25">
      <c r="A37" s="27" t="s">
        <v>32</v>
      </c>
      <c r="B37" s="28" t="s">
        <v>25</v>
      </c>
      <c r="C37" s="29" t="s">
        <v>42</v>
      </c>
      <c r="D37" s="15">
        <v>4749</v>
      </c>
      <c r="E37" s="15"/>
      <c r="F37" s="15"/>
      <c r="G37" s="15">
        <v>474.9</v>
      </c>
      <c r="H37" s="15">
        <v>0</v>
      </c>
      <c r="I37" s="15">
        <v>0</v>
      </c>
      <c r="J37" s="16">
        <f t="shared" si="0"/>
        <v>4274.1</v>
      </c>
    </row>
    <row r="38" spans="1:10" ht="11.25">
      <c r="A38" s="24" t="s">
        <v>32</v>
      </c>
      <c r="B38" s="25" t="s">
        <v>18</v>
      </c>
      <c r="C38" s="26" t="s">
        <v>43</v>
      </c>
      <c r="D38" s="17">
        <v>1425000</v>
      </c>
      <c r="E38" s="17"/>
      <c r="F38" s="17"/>
      <c r="G38" s="17">
        <v>142500</v>
      </c>
      <c r="H38" s="17">
        <v>0</v>
      </c>
      <c r="I38" s="17">
        <v>1020607.36</v>
      </c>
      <c r="J38" s="39">
        <f t="shared" si="0"/>
        <v>261892.64</v>
      </c>
    </row>
    <row r="39" spans="1:10" ht="11.25">
      <c r="A39" s="27" t="s">
        <v>32</v>
      </c>
      <c r="B39" s="28" t="s">
        <v>35</v>
      </c>
      <c r="C39" s="29" t="s">
        <v>44</v>
      </c>
      <c r="D39" s="15">
        <v>1150949</v>
      </c>
      <c r="E39" s="15"/>
      <c r="F39" s="15"/>
      <c r="G39" s="15">
        <v>0</v>
      </c>
      <c r="H39" s="15">
        <v>0</v>
      </c>
      <c r="I39" s="15">
        <v>83215.09</v>
      </c>
      <c r="J39" s="39">
        <f aca="true" t="shared" si="1" ref="J39:J70">D39+E39-F39-G39-H39-I39</f>
        <v>1067733.91</v>
      </c>
    </row>
    <row r="40" spans="1:10" ht="11.25">
      <c r="A40" s="24" t="s">
        <v>32</v>
      </c>
      <c r="B40" s="25" t="s">
        <v>19</v>
      </c>
      <c r="C40" s="26" t="s">
        <v>45</v>
      </c>
      <c r="D40" s="17">
        <v>950</v>
      </c>
      <c r="E40" s="17"/>
      <c r="F40" s="17"/>
      <c r="G40" s="17">
        <v>95</v>
      </c>
      <c r="H40" s="17">
        <v>0</v>
      </c>
      <c r="I40" s="17">
        <v>855</v>
      </c>
      <c r="J40" s="39">
        <f t="shared" si="1"/>
        <v>0</v>
      </c>
    </row>
    <row r="41" spans="1:10" ht="11.25">
      <c r="A41" s="27" t="s">
        <v>32</v>
      </c>
      <c r="B41" s="28" t="s">
        <v>36</v>
      </c>
      <c r="C41" s="29" t="s">
        <v>46</v>
      </c>
      <c r="D41" s="15">
        <v>297127</v>
      </c>
      <c r="E41" s="15"/>
      <c r="F41" s="15"/>
      <c r="G41" s="15">
        <v>0</v>
      </c>
      <c r="H41" s="15">
        <v>0</v>
      </c>
      <c r="I41" s="15">
        <v>15947.63</v>
      </c>
      <c r="J41" s="16">
        <f t="shared" si="1"/>
        <v>281179.37</v>
      </c>
    </row>
    <row r="42" spans="1:10" ht="11.25">
      <c r="A42" s="24" t="s">
        <v>32</v>
      </c>
      <c r="B42" s="25" t="s">
        <v>20</v>
      </c>
      <c r="C42" s="26" t="s">
        <v>47</v>
      </c>
      <c r="D42" s="17">
        <v>47500</v>
      </c>
      <c r="E42" s="17"/>
      <c r="F42" s="17"/>
      <c r="G42" s="17">
        <v>4750</v>
      </c>
      <c r="H42" s="17">
        <v>0</v>
      </c>
      <c r="I42" s="17">
        <v>0</v>
      </c>
      <c r="J42" s="39">
        <f t="shared" si="1"/>
        <v>42750</v>
      </c>
    </row>
    <row r="43" spans="1:10" ht="11.25">
      <c r="A43" s="27" t="s">
        <v>108</v>
      </c>
      <c r="B43" s="28" t="s">
        <v>15</v>
      </c>
      <c r="C43" s="29" t="s">
        <v>48</v>
      </c>
      <c r="D43" s="15">
        <v>47500</v>
      </c>
      <c r="E43" s="15"/>
      <c r="F43" s="15"/>
      <c r="G43" s="15">
        <v>4750</v>
      </c>
      <c r="H43" s="15">
        <v>0</v>
      </c>
      <c r="I43" s="15">
        <v>6511</v>
      </c>
      <c r="J43" s="16">
        <f t="shared" si="1"/>
        <v>36239</v>
      </c>
    </row>
    <row r="44" spans="1:10" ht="11.25">
      <c r="A44" s="24" t="s">
        <v>108</v>
      </c>
      <c r="B44" s="25" t="s">
        <v>18</v>
      </c>
      <c r="C44" s="26" t="s">
        <v>49</v>
      </c>
      <c r="D44" s="17">
        <v>2850</v>
      </c>
      <c r="E44" s="17"/>
      <c r="F44" s="17"/>
      <c r="G44" s="17">
        <v>285</v>
      </c>
      <c r="H44" s="17">
        <v>0</v>
      </c>
      <c r="I44" s="17">
        <v>0</v>
      </c>
      <c r="J44" s="39">
        <f t="shared" si="1"/>
        <v>2565</v>
      </c>
    </row>
    <row r="45" spans="1:10" ht="11.25">
      <c r="A45" s="27" t="s">
        <v>108</v>
      </c>
      <c r="B45" s="28" t="s">
        <v>20</v>
      </c>
      <c r="C45" s="29" t="s">
        <v>50</v>
      </c>
      <c r="D45" s="15">
        <v>19000</v>
      </c>
      <c r="E45" s="15"/>
      <c r="F45" s="15"/>
      <c r="G45" s="15">
        <v>1900</v>
      </c>
      <c r="H45" s="15">
        <v>0</v>
      </c>
      <c r="I45" s="15">
        <v>0</v>
      </c>
      <c r="J45" s="16">
        <f t="shared" si="1"/>
        <v>17100</v>
      </c>
    </row>
    <row r="46" spans="1:10" ht="11.25">
      <c r="A46" s="27" t="s">
        <v>51</v>
      </c>
      <c r="B46" s="28" t="s">
        <v>74</v>
      </c>
      <c r="C46" s="29" t="s">
        <v>69</v>
      </c>
      <c r="D46" s="15">
        <v>50000</v>
      </c>
      <c r="E46" s="15"/>
      <c r="F46" s="15"/>
      <c r="G46" s="15">
        <v>10000</v>
      </c>
      <c r="H46" s="15">
        <v>0</v>
      </c>
      <c r="I46" s="15">
        <v>0</v>
      </c>
      <c r="J46" s="16">
        <f t="shared" si="1"/>
        <v>40000</v>
      </c>
    </row>
    <row r="47" spans="1:10" ht="11.25">
      <c r="A47" s="24" t="s">
        <v>51</v>
      </c>
      <c r="B47" s="25" t="s">
        <v>75</v>
      </c>
      <c r="C47" s="26" t="s">
        <v>53</v>
      </c>
      <c r="D47" s="17">
        <v>350000</v>
      </c>
      <c r="E47" s="17"/>
      <c r="F47" s="17"/>
      <c r="G47" s="17">
        <v>70000</v>
      </c>
      <c r="H47" s="17">
        <v>0</v>
      </c>
      <c r="I47" s="17">
        <v>0</v>
      </c>
      <c r="J47" s="39">
        <f t="shared" si="1"/>
        <v>280000</v>
      </c>
    </row>
    <row r="48" spans="1:10" ht="11.25">
      <c r="A48" s="27" t="s">
        <v>51</v>
      </c>
      <c r="B48" s="28" t="s">
        <v>52</v>
      </c>
      <c r="C48" s="29" t="s">
        <v>54</v>
      </c>
      <c r="D48" s="15">
        <v>300000</v>
      </c>
      <c r="E48" s="15"/>
      <c r="F48" s="15"/>
      <c r="G48" s="15">
        <v>60000</v>
      </c>
      <c r="H48" s="15">
        <v>0</v>
      </c>
      <c r="I48" s="15">
        <v>0</v>
      </c>
      <c r="J48" s="16">
        <f t="shared" si="1"/>
        <v>240000</v>
      </c>
    </row>
    <row r="49" spans="1:10" ht="11.25">
      <c r="A49" s="24" t="s">
        <v>109</v>
      </c>
      <c r="B49" s="25" t="s">
        <v>75</v>
      </c>
      <c r="C49" s="26" t="s">
        <v>55</v>
      </c>
      <c r="D49" s="17">
        <v>52353</v>
      </c>
      <c r="E49" s="17"/>
      <c r="F49" s="17"/>
      <c r="G49" s="17">
        <v>10470.6</v>
      </c>
      <c r="H49" s="17">
        <v>0</v>
      </c>
      <c r="I49" s="17">
        <v>0</v>
      </c>
      <c r="J49" s="39">
        <f t="shared" si="1"/>
        <v>41882.4</v>
      </c>
    </row>
    <row r="50" spans="1:10" ht="11.25">
      <c r="A50" s="27" t="s">
        <v>109</v>
      </c>
      <c r="B50" s="28" t="s">
        <v>52</v>
      </c>
      <c r="C50" s="29" t="s">
        <v>56</v>
      </c>
      <c r="D50" s="15">
        <v>100000</v>
      </c>
      <c r="E50" s="15"/>
      <c r="F50" s="15"/>
      <c r="G50" s="15">
        <v>20000</v>
      </c>
      <c r="H50" s="15">
        <v>0</v>
      </c>
      <c r="I50" s="15">
        <v>0</v>
      </c>
      <c r="J50" s="16">
        <f t="shared" si="1"/>
        <v>80000</v>
      </c>
    </row>
    <row r="51" spans="1:10" ht="11.25">
      <c r="A51" s="27" t="s">
        <v>86</v>
      </c>
      <c r="B51" s="28" t="s">
        <v>75</v>
      </c>
      <c r="C51" s="29" t="s">
        <v>88</v>
      </c>
      <c r="D51" s="15">
        <v>50000</v>
      </c>
      <c r="E51" s="15"/>
      <c r="F51" s="15"/>
      <c r="G51" s="15">
        <v>10000</v>
      </c>
      <c r="H51" s="15">
        <v>0</v>
      </c>
      <c r="I51" s="15">
        <v>0</v>
      </c>
      <c r="J51" s="16">
        <f t="shared" si="1"/>
        <v>40000</v>
      </c>
    </row>
    <row r="52" spans="1:10" ht="11.25">
      <c r="A52" s="32" t="s">
        <v>87</v>
      </c>
      <c r="B52" s="25"/>
      <c r="C52" s="26" t="s">
        <v>89</v>
      </c>
      <c r="D52" s="17">
        <v>100000</v>
      </c>
      <c r="E52" s="17"/>
      <c r="F52" s="17"/>
      <c r="G52" s="17">
        <v>20000</v>
      </c>
      <c r="H52" s="17">
        <v>0</v>
      </c>
      <c r="I52" s="17">
        <v>0</v>
      </c>
      <c r="J52" s="39">
        <f t="shared" si="1"/>
        <v>80000</v>
      </c>
    </row>
    <row r="53" spans="1:10" ht="11.25">
      <c r="A53" s="27" t="s">
        <v>90</v>
      </c>
      <c r="B53" s="28" t="s">
        <v>18</v>
      </c>
      <c r="C53" s="29" t="s">
        <v>91</v>
      </c>
      <c r="D53" s="15">
        <v>943948</v>
      </c>
      <c r="E53" s="15"/>
      <c r="F53" s="15"/>
      <c r="G53" s="15">
        <v>94394.8</v>
      </c>
      <c r="H53" s="15">
        <v>0</v>
      </c>
      <c r="I53" s="15">
        <v>0</v>
      </c>
      <c r="J53" s="16">
        <f t="shared" si="1"/>
        <v>849553.2</v>
      </c>
    </row>
    <row r="54" spans="1:10" ht="11.25">
      <c r="A54" s="32" t="s">
        <v>90</v>
      </c>
      <c r="B54" s="33" t="s">
        <v>92</v>
      </c>
      <c r="C54" s="26" t="s">
        <v>93</v>
      </c>
      <c r="D54" s="17">
        <v>4750</v>
      </c>
      <c r="E54" s="17"/>
      <c r="F54" s="17"/>
      <c r="G54" s="17">
        <v>475</v>
      </c>
      <c r="H54" s="17">
        <v>0</v>
      </c>
      <c r="I54" s="17">
        <v>0</v>
      </c>
      <c r="J54" s="39">
        <f t="shared" si="1"/>
        <v>4275</v>
      </c>
    </row>
    <row r="55" spans="1:10" ht="11.25">
      <c r="A55" s="27" t="s">
        <v>59</v>
      </c>
      <c r="B55" s="28" t="s">
        <v>15</v>
      </c>
      <c r="C55" s="29" t="s">
        <v>60</v>
      </c>
      <c r="D55" s="15">
        <v>285000</v>
      </c>
      <c r="E55" s="15"/>
      <c r="F55" s="15"/>
      <c r="G55" s="15">
        <v>28500</v>
      </c>
      <c r="H55" s="15">
        <v>0</v>
      </c>
      <c r="I55" s="15">
        <v>21056</v>
      </c>
      <c r="J55" s="16">
        <f t="shared" si="1"/>
        <v>235444</v>
      </c>
    </row>
    <row r="56" spans="1:10" ht="11.25">
      <c r="A56" s="24" t="s">
        <v>59</v>
      </c>
      <c r="B56" s="25" t="s">
        <v>18</v>
      </c>
      <c r="C56" s="26" t="s">
        <v>61</v>
      </c>
      <c r="D56" s="17">
        <v>1425000</v>
      </c>
      <c r="E56" s="17"/>
      <c r="F56" s="17"/>
      <c r="G56" s="17">
        <v>142500</v>
      </c>
      <c r="H56" s="17">
        <v>17466.67</v>
      </c>
      <c r="I56" s="17">
        <v>564910.55</v>
      </c>
      <c r="J56" s="39">
        <f t="shared" si="1"/>
        <v>700122.78</v>
      </c>
    </row>
    <row r="57" spans="1:10" ht="11.25">
      <c r="A57" s="27" t="s">
        <v>59</v>
      </c>
      <c r="B57" s="28" t="s">
        <v>19</v>
      </c>
      <c r="C57" s="29" t="s">
        <v>62</v>
      </c>
      <c r="D57" s="15">
        <v>950</v>
      </c>
      <c r="E57" s="15"/>
      <c r="F57" s="15"/>
      <c r="G57" s="15">
        <v>95</v>
      </c>
      <c r="H57" s="15">
        <v>0</v>
      </c>
      <c r="I57" s="15">
        <v>0</v>
      </c>
      <c r="J57" s="16">
        <f t="shared" si="1"/>
        <v>855</v>
      </c>
    </row>
    <row r="58" spans="1:10" ht="11.25">
      <c r="A58" s="24" t="s">
        <v>59</v>
      </c>
      <c r="B58" s="25" t="s">
        <v>20</v>
      </c>
      <c r="C58" s="26" t="s">
        <v>63</v>
      </c>
      <c r="D58" s="17">
        <v>47500</v>
      </c>
      <c r="E58" s="17"/>
      <c r="F58" s="17"/>
      <c r="G58" s="17">
        <v>4750</v>
      </c>
      <c r="H58" s="17">
        <v>0</v>
      </c>
      <c r="I58" s="17">
        <v>0</v>
      </c>
      <c r="J58" s="39">
        <f t="shared" si="1"/>
        <v>42750</v>
      </c>
    </row>
    <row r="59" spans="1:10" ht="11.25">
      <c r="A59" s="27" t="s">
        <v>94</v>
      </c>
      <c r="B59" s="28" t="s">
        <v>18</v>
      </c>
      <c r="C59" s="29" t="s">
        <v>95</v>
      </c>
      <c r="D59" s="17">
        <v>1425000</v>
      </c>
      <c r="E59" s="17"/>
      <c r="F59" s="17"/>
      <c r="G59" s="17">
        <v>142500</v>
      </c>
      <c r="H59" s="17">
        <v>0</v>
      </c>
      <c r="I59" s="17">
        <v>618264.03</v>
      </c>
      <c r="J59" s="39">
        <f t="shared" si="1"/>
        <v>664235.97</v>
      </c>
    </row>
    <row r="60" spans="1:10" ht="11.25">
      <c r="A60" s="32" t="s">
        <v>96</v>
      </c>
      <c r="B60" s="33" t="s">
        <v>97</v>
      </c>
      <c r="C60" s="26" t="s">
        <v>98</v>
      </c>
      <c r="D60" s="15">
        <v>61652</v>
      </c>
      <c r="E60" s="15"/>
      <c r="F60" s="15"/>
      <c r="G60" s="15">
        <v>12330.4</v>
      </c>
      <c r="H60" s="15">
        <v>0</v>
      </c>
      <c r="I60" s="15">
        <v>0</v>
      </c>
      <c r="J60" s="16">
        <f t="shared" si="1"/>
        <v>49321.6</v>
      </c>
    </row>
    <row r="61" spans="1:10" ht="11.25">
      <c r="A61" s="34" t="s">
        <v>96</v>
      </c>
      <c r="B61" s="35" t="s">
        <v>99</v>
      </c>
      <c r="C61" s="29" t="s">
        <v>100</v>
      </c>
      <c r="D61" s="17">
        <v>700000</v>
      </c>
      <c r="E61" s="17"/>
      <c r="F61" s="17"/>
      <c r="G61" s="17">
        <v>140000</v>
      </c>
      <c r="H61" s="17">
        <v>0</v>
      </c>
      <c r="I61" s="17">
        <v>0</v>
      </c>
      <c r="J61" s="39">
        <f t="shared" si="1"/>
        <v>560000</v>
      </c>
    </row>
    <row r="62" spans="1:10" ht="11.25">
      <c r="A62" s="41" t="s">
        <v>113</v>
      </c>
      <c r="B62" s="35"/>
      <c r="C62" s="29" t="s">
        <v>114</v>
      </c>
      <c r="D62" s="17">
        <v>1850000</v>
      </c>
      <c r="E62" s="17"/>
      <c r="F62" s="17"/>
      <c r="G62" s="17">
        <v>185000</v>
      </c>
      <c r="H62" s="17">
        <v>0</v>
      </c>
      <c r="I62" s="17">
        <v>826096.25</v>
      </c>
      <c r="J62" s="39">
        <f t="shared" si="1"/>
        <v>838903.75</v>
      </c>
    </row>
    <row r="63" spans="1:10" ht="11.25">
      <c r="A63" s="24" t="s">
        <v>111</v>
      </c>
      <c r="B63" s="25" t="s">
        <v>15</v>
      </c>
      <c r="C63" s="26" t="s">
        <v>76</v>
      </c>
      <c r="D63" s="15">
        <v>7125</v>
      </c>
      <c r="E63" s="15"/>
      <c r="F63" s="15"/>
      <c r="G63" s="15">
        <v>712.5</v>
      </c>
      <c r="H63" s="15">
        <v>0</v>
      </c>
      <c r="I63" s="15">
        <v>0</v>
      </c>
      <c r="J63" s="16">
        <f t="shared" si="1"/>
        <v>6412.5</v>
      </c>
    </row>
    <row r="64" spans="1:10" ht="11.25">
      <c r="A64" s="24" t="s">
        <v>111</v>
      </c>
      <c r="B64" s="25" t="s">
        <v>25</v>
      </c>
      <c r="C64" s="26" t="s">
        <v>77</v>
      </c>
      <c r="D64" s="15">
        <v>33250</v>
      </c>
      <c r="E64" s="15"/>
      <c r="F64" s="15"/>
      <c r="G64" s="15">
        <v>3325</v>
      </c>
      <c r="H64" s="15">
        <v>0</v>
      </c>
      <c r="I64" s="15">
        <v>0</v>
      </c>
      <c r="J64" s="16">
        <f t="shared" si="1"/>
        <v>29925</v>
      </c>
    </row>
    <row r="65" spans="1:10" ht="11.25">
      <c r="A65" s="27" t="s">
        <v>111</v>
      </c>
      <c r="B65" s="28" t="s">
        <v>18</v>
      </c>
      <c r="C65" s="29" t="s">
        <v>65</v>
      </c>
      <c r="D65" s="17">
        <v>320720</v>
      </c>
      <c r="E65" s="17"/>
      <c r="F65" s="17"/>
      <c r="G65" s="17">
        <v>32072</v>
      </c>
      <c r="H65" s="17">
        <v>0</v>
      </c>
      <c r="I65" s="17">
        <v>4700</v>
      </c>
      <c r="J65" s="39">
        <f t="shared" si="1"/>
        <v>283948</v>
      </c>
    </row>
    <row r="66" spans="1:10" ht="11.25">
      <c r="A66" s="24" t="s">
        <v>111</v>
      </c>
      <c r="B66" s="33" t="s">
        <v>20</v>
      </c>
      <c r="C66" s="26" t="s">
        <v>112</v>
      </c>
      <c r="D66" s="17">
        <v>37535</v>
      </c>
      <c r="E66" s="17"/>
      <c r="F66" s="17"/>
      <c r="G66" s="17">
        <v>3753.5</v>
      </c>
      <c r="H66" s="17">
        <v>0</v>
      </c>
      <c r="I66" s="17">
        <v>0</v>
      </c>
      <c r="J66" s="39">
        <f t="shared" si="1"/>
        <v>33781.5</v>
      </c>
    </row>
    <row r="67" spans="1:10" ht="11.25">
      <c r="A67" s="24" t="s">
        <v>64</v>
      </c>
      <c r="B67" s="25" t="s">
        <v>15</v>
      </c>
      <c r="C67" s="26" t="s">
        <v>66</v>
      </c>
      <c r="D67" s="17">
        <v>90250</v>
      </c>
      <c r="E67" s="17"/>
      <c r="F67" s="17"/>
      <c r="G67" s="17">
        <v>76712.5</v>
      </c>
      <c r="H67" s="17">
        <v>0</v>
      </c>
      <c r="I67" s="17">
        <v>0</v>
      </c>
      <c r="J67" s="39">
        <f t="shared" si="1"/>
        <v>13537.5</v>
      </c>
    </row>
    <row r="68" spans="1:10" ht="11.25">
      <c r="A68" s="24" t="s">
        <v>64</v>
      </c>
      <c r="B68" s="25" t="s">
        <v>25</v>
      </c>
      <c r="C68" s="26" t="s">
        <v>67</v>
      </c>
      <c r="D68" s="17">
        <v>332500</v>
      </c>
      <c r="E68" s="17"/>
      <c r="F68" s="17"/>
      <c r="G68" s="17">
        <v>282625</v>
      </c>
      <c r="H68" s="17">
        <v>0.14</v>
      </c>
      <c r="I68" s="17">
        <v>48139.46</v>
      </c>
      <c r="J68" s="39">
        <f t="shared" si="1"/>
        <v>1735.4000000000015</v>
      </c>
    </row>
    <row r="69" spans="1:10" ht="11.25">
      <c r="A69" s="27" t="s">
        <v>64</v>
      </c>
      <c r="B69" s="28" t="s">
        <v>18</v>
      </c>
      <c r="C69" s="29" t="s">
        <v>68</v>
      </c>
      <c r="D69" s="15">
        <v>219450</v>
      </c>
      <c r="E69" s="15"/>
      <c r="F69" s="15"/>
      <c r="G69" s="15">
        <v>186532.5</v>
      </c>
      <c r="H69" s="15">
        <v>32917.5</v>
      </c>
      <c r="I69" s="15">
        <v>0</v>
      </c>
      <c r="J69" s="16">
        <f t="shared" si="1"/>
        <v>0</v>
      </c>
    </row>
    <row r="70" spans="1:10" ht="12" thickBot="1">
      <c r="A70" s="36" t="s">
        <v>64</v>
      </c>
      <c r="B70" s="37" t="s">
        <v>20</v>
      </c>
      <c r="C70" s="38" t="s">
        <v>78</v>
      </c>
      <c r="D70" s="17">
        <v>15200</v>
      </c>
      <c r="E70" s="17"/>
      <c r="F70" s="17"/>
      <c r="G70" s="17">
        <v>15200</v>
      </c>
      <c r="H70" s="17">
        <v>0</v>
      </c>
      <c r="I70" s="17">
        <v>0</v>
      </c>
      <c r="J70" s="39">
        <f t="shared" si="1"/>
        <v>0</v>
      </c>
    </row>
    <row r="71" spans="1:10" ht="12" thickBot="1">
      <c r="A71" s="11"/>
      <c r="B71" s="19"/>
      <c r="C71" s="12" t="s">
        <v>8</v>
      </c>
      <c r="D71" s="13">
        <f aca="true" t="shared" si="2" ref="D71:I71">SUM(D5:D70)</f>
        <v>25429817</v>
      </c>
      <c r="E71" s="13">
        <f t="shared" si="2"/>
        <v>0</v>
      </c>
      <c r="F71" s="13">
        <f t="shared" si="2"/>
        <v>0</v>
      </c>
      <c r="G71" s="13">
        <f t="shared" si="2"/>
        <v>2258425.08</v>
      </c>
      <c r="H71" s="13">
        <f t="shared" si="2"/>
        <v>91343.94</v>
      </c>
      <c r="I71" s="13">
        <f t="shared" si="2"/>
        <v>3653280.1900000004</v>
      </c>
      <c r="J71" s="40">
        <f>SUM(J7:J70)</f>
        <v>19426767.79</v>
      </c>
    </row>
    <row r="72" spans="3:10" ht="12.75">
      <c r="C72" s="5"/>
      <c r="J72"/>
    </row>
    <row r="73" ht="12.75">
      <c r="J73"/>
    </row>
    <row r="74" ht="12.75">
      <c r="J74"/>
    </row>
  </sheetData>
  <sheetProtection/>
  <mergeCells count="5">
    <mergeCell ref="A6:B6"/>
    <mergeCell ref="A1:J1"/>
    <mergeCell ref="A2:J2"/>
    <mergeCell ref="A3:J3"/>
    <mergeCell ref="A4:J4"/>
  </mergeCells>
  <printOptions horizontalCentered="1"/>
  <pageMargins left="0.1968503937007874" right="0.5118110236220472" top="0.15748031496062992" bottom="0.1968503937007874" header="0.2362204724409449" footer="0.1968503937007874"/>
  <pageSetup fitToHeight="0" horizontalDpi="300" verticalDpi="300" orientation="landscape" paperSize="9" scale="95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d742342</cp:lastModifiedBy>
  <cp:lastPrinted>2018-03-23T18:09:59Z</cp:lastPrinted>
  <dcterms:created xsi:type="dcterms:W3CDTF">1997-01-10T22:22:50Z</dcterms:created>
  <dcterms:modified xsi:type="dcterms:W3CDTF">2018-04-05T13:46:49Z</dcterms:modified>
  <cp:category/>
  <cp:version/>
  <cp:contentType/>
  <cp:contentStatus/>
</cp:coreProperties>
</file>